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P_2017" sheetId="1" r:id="rId1"/>
  </sheets>
  <definedNames/>
  <calcPr fullCalcOnLoad="1"/>
</workbook>
</file>

<file path=xl/sharedStrings.xml><?xml version="1.0" encoding="utf-8"?>
<sst xmlns="http://schemas.openxmlformats.org/spreadsheetml/2006/main" count="233" uniqueCount="200">
  <si>
    <t>1.3</t>
  </si>
  <si>
    <t>Sopstveni prihodi</t>
  </si>
  <si>
    <t>Redni broj</t>
  </si>
  <si>
    <t>Konto</t>
  </si>
  <si>
    <t>O P I S</t>
  </si>
  <si>
    <t>I z v o r i      f i n a n s i r a n j a</t>
  </si>
  <si>
    <t>1.1</t>
  </si>
  <si>
    <t>1.2</t>
  </si>
  <si>
    <t>2.1</t>
  </si>
  <si>
    <t>Prihodi iz bužeta</t>
  </si>
  <si>
    <t>OOSO</t>
  </si>
  <si>
    <t>1. PRIHODI I PRIMANJA</t>
  </si>
  <si>
    <t>2. RASHODI I IZDACI</t>
  </si>
  <si>
    <t>Troškovi platnog prometa i bankarskih usluga</t>
  </si>
  <si>
    <t>Usluge za električnu energiju</t>
  </si>
  <si>
    <t>Usluge vodovoda i kanalizacije</t>
  </si>
  <si>
    <t>Telefoni</t>
  </si>
  <si>
    <t>Internet i slično</t>
  </si>
  <si>
    <t>Usluge mobilnog telefona</t>
  </si>
  <si>
    <t>Poštanske usluge</t>
  </si>
  <si>
    <t>Osiguranje zgrada i opreme</t>
  </si>
  <si>
    <t>Osiguranje vozila</t>
  </si>
  <si>
    <t>Osiguranje zaposlenih u slučaju nezgode</t>
  </si>
  <si>
    <t>Ostali troškovi</t>
  </si>
  <si>
    <t xml:space="preserve"> </t>
  </si>
  <si>
    <t>Usluge obrazovanja i usavršavanja radnika</t>
  </si>
  <si>
    <t>Usluge informisanja</t>
  </si>
  <si>
    <t>Reprezentacija</t>
  </si>
  <si>
    <t>Pokloni</t>
  </si>
  <si>
    <t>Ostale opšte usluge</t>
  </si>
  <si>
    <t>Usluge za izradu i održavanje softvera</t>
  </si>
  <si>
    <t>Usluge održavanja računara</t>
  </si>
  <si>
    <t>Medicinske usluge</t>
  </si>
  <si>
    <t>Ostale specijalizovane usluge</t>
  </si>
  <si>
    <t>Mehaničke popravke</t>
  </si>
  <si>
    <t>Popravke električne i elektronske opreme</t>
  </si>
  <si>
    <t>Računarska oprema</t>
  </si>
  <si>
    <t>Oprema za komunikaciju</t>
  </si>
  <si>
    <t>Tekuće popravke i održavanje medicinske i laboratorijske opreme</t>
  </si>
  <si>
    <t>Kancelarijski materijal</t>
  </si>
  <si>
    <t>Stručna literatura za redovne potrebe zaposlenih</t>
  </si>
  <si>
    <t>Ostali materijal za prevozna sredstva</t>
  </si>
  <si>
    <t>Sanitetski materijal</t>
  </si>
  <si>
    <t>Laboratorijski materijal</t>
  </si>
  <si>
    <t>Stomatološki materijal</t>
  </si>
  <si>
    <t>Materijal za održavanje higijene</t>
  </si>
  <si>
    <t>Materijal za posebne namene</t>
  </si>
  <si>
    <t>Amortizacija zgrada i građevinskih objekata</t>
  </si>
  <si>
    <t>Amortizacija opreme</t>
  </si>
  <si>
    <t>Registracija vozila</t>
  </si>
  <si>
    <t xml:space="preserve">Obavezne takse </t>
  </si>
  <si>
    <t>UKUPNO PLANIRANI RASHODI I IZDACI</t>
  </si>
  <si>
    <t>Transferi između bužetskih korisnika na istom nivou - RFZO</t>
  </si>
  <si>
    <t>Primanja od prodaje robe za dalju prodaju - APOTEKA</t>
  </si>
  <si>
    <t>Prihodi od usluga - DOM ZDRAVLJA</t>
  </si>
  <si>
    <t>Doprinos za penzijsko i invalidsko osiguranje</t>
  </si>
  <si>
    <t>Doprinos za zdravstveno osiguranje</t>
  </si>
  <si>
    <t>Doprinos za nezaposlenost</t>
  </si>
  <si>
    <t>PLATE, DODACI I NAKNADE ZAPOSLENIH</t>
  </si>
  <si>
    <t>Pokloni za decu zaposlenih</t>
  </si>
  <si>
    <t>Otpremnine i pomoći</t>
  </si>
  <si>
    <t>Naknada za troškove za prevoz na posao i sa posla</t>
  </si>
  <si>
    <t>Jubilarne nagrade</t>
  </si>
  <si>
    <t>1.2.1</t>
  </si>
  <si>
    <t>1.3.1</t>
  </si>
  <si>
    <t>1.4</t>
  </si>
  <si>
    <t>1.4.1</t>
  </si>
  <si>
    <t>1.5</t>
  </si>
  <si>
    <t>1.5.1</t>
  </si>
  <si>
    <t>1.6</t>
  </si>
  <si>
    <t>1.6.1</t>
  </si>
  <si>
    <t>1.7</t>
  </si>
  <si>
    <t>1.7.1</t>
  </si>
  <si>
    <t>1.7.2</t>
  </si>
  <si>
    <t>1.7.3</t>
  </si>
  <si>
    <t>1.7.4</t>
  </si>
  <si>
    <t>1.7.6</t>
  </si>
  <si>
    <t>1.7.7</t>
  </si>
  <si>
    <t>1.7.8</t>
  </si>
  <si>
    <t>1.7.9</t>
  </si>
  <si>
    <t>1.8</t>
  </si>
  <si>
    <t>1.8.1</t>
  </si>
  <si>
    <t>1.8.2</t>
  </si>
  <si>
    <t>1.9</t>
  </si>
  <si>
    <t>1.9.1</t>
  </si>
  <si>
    <t>1.9.2</t>
  </si>
  <si>
    <t>1.10</t>
  </si>
  <si>
    <t>1.10.1</t>
  </si>
  <si>
    <t>1.10.2</t>
  </si>
  <si>
    <t>1.11</t>
  </si>
  <si>
    <t>1.11.1</t>
  </si>
  <si>
    <t>1.11.2</t>
  </si>
  <si>
    <t>1.12</t>
  </si>
  <si>
    <t>1.12.1</t>
  </si>
  <si>
    <t>1.12.2</t>
  </si>
  <si>
    <t>1.2.2</t>
  </si>
  <si>
    <t>1.2.3</t>
  </si>
  <si>
    <t>1.7.10</t>
  </si>
  <si>
    <t>1.7.11</t>
  </si>
  <si>
    <t>1.7.12</t>
  </si>
  <si>
    <t>1.7.13</t>
  </si>
  <si>
    <t>1.8.3</t>
  </si>
  <si>
    <t>1.8.4</t>
  </si>
  <si>
    <t>1.8.5</t>
  </si>
  <si>
    <t>1.8.6</t>
  </si>
  <si>
    <t>1.8.8</t>
  </si>
  <si>
    <t>1.8.9</t>
  </si>
  <si>
    <t>1.10.1.1</t>
  </si>
  <si>
    <t>1.10.1.2</t>
  </si>
  <si>
    <t>1.10.1.4</t>
  </si>
  <si>
    <t>1.10.2.1</t>
  </si>
  <si>
    <t>1.10.2.2</t>
  </si>
  <si>
    <t>1.10.2.3</t>
  </si>
  <si>
    <t>1.10.2.4</t>
  </si>
  <si>
    <t>1.10.2.5</t>
  </si>
  <si>
    <t>1.11.3</t>
  </si>
  <si>
    <t>1.11.6</t>
  </si>
  <si>
    <t>1.11.6.1</t>
  </si>
  <si>
    <t>1.11.6.2</t>
  </si>
  <si>
    <t>1.11.6.3</t>
  </si>
  <si>
    <t>1.11.6.4</t>
  </si>
  <si>
    <t>1.11.7</t>
  </si>
  <si>
    <t>1.11.8</t>
  </si>
  <si>
    <t>AMORTIZACIJA ( 1.12.1 + 1.12.2 )</t>
  </si>
  <si>
    <t>TEKUĆE POPRAVKE I ODRŽAVANJE (1.10.1. + 1.10.2)</t>
  </si>
  <si>
    <t>USLUGE PO UGOVORU (od 1.8.1. do  1.8.9)</t>
  </si>
  <si>
    <t>NAKNADE TROŠKOVA ZA ZAPOSLENE (1.5.1)</t>
  </si>
  <si>
    <t>NAKNADE U NATURI (1.3.1)</t>
  </si>
  <si>
    <t>SOCIJALNA DAVANJA ZAPOSLENIMA (1.4.1)</t>
  </si>
  <si>
    <t>SOCIJALNI DOPRINOSI NA TERET POSLODAVCA ( od 1.2.1 do 1.2.3 )</t>
  </si>
  <si>
    <t>UKUPNO PLANIRANI PRIHODI I PRIMANJA</t>
  </si>
  <si>
    <t>1.11.6.6</t>
  </si>
  <si>
    <t>NAGRADE ZAPOSLENIMA I OSTALI POSEBNI RASHODI (1.6.1)</t>
  </si>
  <si>
    <t>2.2</t>
  </si>
  <si>
    <t>UKUPNO PLANIRANI RASHODI I IZDACI (1 + 2)</t>
  </si>
  <si>
    <t>UKUPNO PLANIRANI PRIHODI I PRIMANJA ( 1 + 2 )</t>
  </si>
  <si>
    <t>Advokatske usluge</t>
  </si>
  <si>
    <t>Prihod od imovine koji pripada imaocima polisa osiguranja</t>
  </si>
  <si>
    <t>Donacije</t>
  </si>
  <si>
    <t>Tekući dobrovoljni transferi od fizičkih i pravnih lica</t>
  </si>
  <si>
    <t>Budžet opštine</t>
  </si>
  <si>
    <t>Budžet pokrajine</t>
  </si>
  <si>
    <t>Mešoviti i neodređeni prihodi</t>
  </si>
  <si>
    <t>TEKUĆI RASHODI ( 1.1 + 1.2 +1.3+1.4+1.5+1.6+1.7  +1.8 + 1.9+1.10+1.11+1.12.+1.13+1.14 )</t>
  </si>
  <si>
    <t xml:space="preserve">Ampulirani lekovi </t>
  </si>
  <si>
    <t>Lekovi na recept i pomagala</t>
  </si>
  <si>
    <t xml:space="preserve">Ostale stručne usluge </t>
  </si>
  <si>
    <t>1.8.7</t>
  </si>
  <si>
    <t>1.10.1.3</t>
  </si>
  <si>
    <t>Tekuće popravke i održavanje zgrada ( od 1.10.1.1. do 1.10.1.4 )</t>
  </si>
  <si>
    <t>1.11.5</t>
  </si>
  <si>
    <t>Radna odeća i obuća</t>
  </si>
  <si>
    <t>Medicinski materijal ( od 1.11.6.1 do 1.11.6.7 )</t>
  </si>
  <si>
    <t>MATERIJAL ( od 1.11.1 do 1.11.5 + 1.11.6 + 1.11.7 + 1.11.8 )</t>
  </si>
  <si>
    <t>1.13</t>
  </si>
  <si>
    <t>1.13.1</t>
  </si>
  <si>
    <t>1.13.2</t>
  </si>
  <si>
    <t>Budžet republike</t>
  </si>
  <si>
    <t>Memorandumske stavke - JAVNI RADOVI</t>
  </si>
  <si>
    <t>Primanja od prodaje pokretne imovine</t>
  </si>
  <si>
    <t>1.7.5</t>
  </si>
  <si>
    <t>Odvoz otpada</t>
  </si>
  <si>
    <t>Transferi od drugih nivoa vlasti - OPŠTINA</t>
  </si>
  <si>
    <t>Novčane kazne i penali po rešenju sudova</t>
  </si>
  <si>
    <t>Oprema za domaćinstvo i ugostiteljstvo</t>
  </si>
  <si>
    <t>Usluge očuvanja životne sredine, nauke i geodetskih usluga</t>
  </si>
  <si>
    <t>4 = 5 +6+7+8+9+10</t>
  </si>
  <si>
    <t>Ukupno</t>
  </si>
  <si>
    <t xml:space="preserve">Deratizacija </t>
  </si>
  <si>
    <t>1.7.14</t>
  </si>
  <si>
    <t>Birotehnička oprema</t>
  </si>
  <si>
    <t>TEKUĆI PRIHODI ( od 1.1 do 1.8)</t>
  </si>
  <si>
    <t>PRIMANJA OD PRODAJE NEFINANSIJSKE IMOVINE ( od 2.1 do 2.2 )</t>
  </si>
  <si>
    <t>STALNI TROŠKOVI (od 1.7.1. do 1.7.14)</t>
  </si>
  <si>
    <t>1.9.3</t>
  </si>
  <si>
    <t>SPECIJALIZOVANE USLUGE (od 1.9.1  do  1.9.3 )</t>
  </si>
  <si>
    <t>1.10.2.6</t>
  </si>
  <si>
    <t>1.10.2.7</t>
  </si>
  <si>
    <t>Tekuće popravke i održavanje opreme ( od 1.10.2.1 do 1.10.2.7)</t>
  </si>
  <si>
    <t>1.13.3</t>
  </si>
  <si>
    <t>OSTALI RASHODI ( od 1.13.1 do 1.13.3 )</t>
  </si>
  <si>
    <t>IZDACI ZA NEFINANSIJSKU IMOVINU ( od 2.1  do 2.3)</t>
  </si>
  <si>
    <t>Iznosi u hiljadama dinara</t>
  </si>
  <si>
    <t>It oprema -server, kloma, ups računari</t>
  </si>
  <si>
    <t>troskovi odrzavanja energetskih . instalacija</t>
  </si>
  <si>
    <t>Gradjevinski radovi</t>
  </si>
  <si>
    <t>stolarski radovi</t>
  </si>
  <si>
    <t>troskovi odrzavanja racunara i bezbednosnih sistema</t>
  </si>
  <si>
    <t>2</t>
  </si>
  <si>
    <t>direktor</t>
  </si>
  <si>
    <t>Prirodni gas,gorivo</t>
  </si>
  <si>
    <t>2.4</t>
  </si>
  <si>
    <t>ZALIHE ROBE ZA DALJU PRODAJU - APOTEKA</t>
  </si>
  <si>
    <t>FINANSIJSKI PLAN ZA 2021. GODINU</t>
  </si>
  <si>
    <t>1.4.2</t>
  </si>
  <si>
    <t>pomoc zaposlenom</t>
  </si>
  <si>
    <t>medicinska oprema</t>
  </si>
  <si>
    <t>1.11.0</t>
  </si>
  <si>
    <t>3. REKAPITULACIJA PLANIRANIH PRIHODA I PRIMANJA I PLANIRANIH RASHODA I IZDATAKA ZA 2021 GODINU PO IZVORIMA FINANSIRANJA I U UKUPNOM IZNOSU :</t>
  </si>
  <si>
    <t>U Bačkom Petrovcu, dana  01,11,2021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</si>
</sst>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"/>
    <numFmt numFmtId="193" formatCode="[$-81A]d\.\ mmmm\ 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16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3" fontId="6" fillId="0" borderId="35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20" fillId="0" borderId="0" xfId="0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40" xfId="0" applyNumberFormat="1" applyFont="1" applyFill="1" applyBorder="1" applyAlignment="1">
      <alignment horizontal="right" vertical="center" wrapText="1"/>
    </xf>
    <xf numFmtId="0" fontId="11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 wrapText="1"/>
    </xf>
    <xf numFmtId="3" fontId="11" fillId="0" borderId="44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wrapText="1"/>
    </xf>
    <xf numFmtId="3" fontId="13" fillId="0" borderId="47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3" fontId="11" fillId="0" borderId="48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26" xfId="57" applyFont="1" applyBorder="1" applyAlignment="1">
      <alignment horizontal="left" vertical="center" wrapText="1"/>
      <protection/>
    </xf>
    <xf numFmtId="0" fontId="17" fillId="0" borderId="0" xfId="0" applyFont="1" applyBorder="1" applyAlignment="1">
      <alignment/>
    </xf>
    <xf numFmtId="0" fontId="4" fillId="32" borderId="17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left" vertical="center" wrapText="1"/>
    </xf>
    <xf numFmtId="3" fontId="4" fillId="32" borderId="32" xfId="0" applyNumberFormat="1" applyFont="1" applyFill="1" applyBorder="1" applyAlignment="1">
      <alignment horizontal="right" vertical="center"/>
    </xf>
    <xf numFmtId="3" fontId="4" fillId="32" borderId="24" xfId="0" applyNumberFormat="1" applyFont="1" applyFill="1" applyBorder="1" applyAlignment="1">
      <alignment horizontal="right" vertical="center" wrapText="1"/>
    </xf>
    <xf numFmtId="3" fontId="15" fillId="32" borderId="24" xfId="0" applyNumberFormat="1" applyFont="1" applyFill="1" applyBorder="1" applyAlignment="1">
      <alignment horizontal="right" vertical="center"/>
    </xf>
    <xf numFmtId="3" fontId="15" fillId="32" borderId="49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left" vertical="center" wrapText="1"/>
    </xf>
    <xf numFmtId="3" fontId="4" fillId="32" borderId="44" xfId="0" applyNumberFormat="1" applyFont="1" applyFill="1" applyBorder="1" applyAlignment="1">
      <alignment horizontal="right" vertical="center"/>
    </xf>
    <xf numFmtId="3" fontId="4" fillId="32" borderId="19" xfId="0" applyNumberFormat="1" applyFont="1" applyFill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left" vertical="center" wrapText="1"/>
    </xf>
    <xf numFmtId="3" fontId="5" fillId="32" borderId="33" xfId="0" applyNumberFormat="1" applyFont="1" applyFill="1" applyBorder="1" applyAlignment="1">
      <alignment horizontal="right" vertical="center"/>
    </xf>
    <xf numFmtId="3" fontId="5" fillId="32" borderId="50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>
      <alignment horizontal="right" vertical="center" wrapText="1"/>
    </xf>
    <xf numFmtId="3" fontId="7" fillId="32" borderId="10" xfId="0" applyNumberFormat="1" applyFont="1" applyFill="1" applyBorder="1" applyAlignment="1">
      <alignment horizontal="right" vertical="center"/>
    </xf>
    <xf numFmtId="3" fontId="7" fillId="32" borderId="31" xfId="0" applyNumberFormat="1" applyFont="1" applyFill="1" applyBorder="1" applyAlignment="1">
      <alignment horizontal="right" vertical="center"/>
    </xf>
    <xf numFmtId="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left" vertical="center" wrapText="1"/>
    </xf>
    <xf numFmtId="3" fontId="5" fillId="32" borderId="34" xfId="0" applyNumberFormat="1" applyFont="1" applyFill="1" applyBorder="1" applyAlignment="1">
      <alignment horizontal="right" vertical="center"/>
    </xf>
    <xf numFmtId="3" fontId="5" fillId="32" borderId="51" xfId="0" applyNumberFormat="1" applyFont="1" applyFill="1" applyBorder="1" applyAlignment="1">
      <alignment horizontal="right" vertical="center"/>
    </xf>
    <xf numFmtId="3" fontId="5" fillId="32" borderId="12" xfId="0" applyNumberFormat="1" applyFont="1" applyFill="1" applyBorder="1" applyAlignment="1">
      <alignment horizontal="right" vertical="center" wrapText="1"/>
    </xf>
    <xf numFmtId="3" fontId="7" fillId="32" borderId="12" xfId="0" applyNumberFormat="1" applyFont="1" applyFill="1" applyBorder="1" applyAlignment="1">
      <alignment horizontal="right" vertical="center"/>
    </xf>
    <xf numFmtId="3" fontId="7" fillId="32" borderId="29" xfId="0" applyNumberFormat="1" applyFont="1" applyFill="1" applyBorder="1" applyAlignment="1">
      <alignment horizontal="right" vertical="center"/>
    </xf>
    <xf numFmtId="3" fontId="15" fillId="32" borderId="19" xfId="0" applyNumberFormat="1" applyFont="1" applyFill="1" applyBorder="1" applyAlignment="1">
      <alignment horizontal="right" vertical="center"/>
    </xf>
    <xf numFmtId="3" fontId="15" fillId="32" borderId="48" xfId="0" applyNumberFormat="1" applyFont="1" applyFill="1" applyBorder="1" applyAlignment="1">
      <alignment horizontal="right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left" vertical="center" wrapText="1"/>
    </xf>
    <xf numFmtId="3" fontId="5" fillId="32" borderId="54" xfId="0" applyNumberFormat="1" applyFont="1" applyFill="1" applyBorder="1" applyAlignment="1">
      <alignment horizontal="right" vertical="center"/>
    </xf>
    <xf numFmtId="3" fontId="5" fillId="32" borderId="0" xfId="0" applyNumberFormat="1" applyFont="1" applyFill="1" applyBorder="1" applyAlignment="1">
      <alignment horizontal="right" vertical="center"/>
    </xf>
    <xf numFmtId="3" fontId="5" fillId="32" borderId="52" xfId="0" applyNumberFormat="1" applyFont="1" applyFill="1" applyBorder="1" applyAlignment="1">
      <alignment horizontal="right" vertical="center" wrapText="1"/>
    </xf>
    <xf numFmtId="3" fontId="7" fillId="32" borderId="52" xfId="0" applyNumberFormat="1" applyFont="1" applyFill="1" applyBorder="1" applyAlignment="1">
      <alignment horizontal="right" vertical="center"/>
    </xf>
    <xf numFmtId="3" fontId="7" fillId="32" borderId="55" xfId="0" applyNumberFormat="1" applyFont="1" applyFill="1" applyBorder="1" applyAlignment="1">
      <alignment horizontal="right" vertical="center"/>
    </xf>
    <xf numFmtId="0" fontId="4" fillId="32" borderId="18" xfId="57" applyFont="1" applyFill="1" applyBorder="1" applyAlignment="1">
      <alignment horizontal="center" vertical="center" wrapText="1"/>
      <protection/>
    </xf>
    <xf numFmtId="0" fontId="4" fillId="32" borderId="19" xfId="57" applyFont="1" applyFill="1" applyBorder="1" applyAlignment="1">
      <alignment horizontal="center" vertical="center" wrapText="1"/>
      <protection/>
    </xf>
    <xf numFmtId="0" fontId="4" fillId="32" borderId="41" xfId="57" applyFont="1" applyFill="1" applyBorder="1" applyAlignment="1">
      <alignment horizontal="left" vertical="center"/>
      <protection/>
    </xf>
    <xf numFmtId="0" fontId="5" fillId="32" borderId="16" xfId="57" applyFont="1" applyFill="1" applyBorder="1" applyAlignment="1">
      <alignment horizontal="center"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5" fillId="32" borderId="22" xfId="57" applyFont="1" applyFill="1" applyBorder="1" applyAlignment="1">
      <alignment horizontal="left" vertical="center"/>
      <protection/>
    </xf>
    <xf numFmtId="3" fontId="5" fillId="32" borderId="10" xfId="57" applyNumberFormat="1" applyFont="1" applyFill="1" applyBorder="1" applyAlignment="1">
      <alignment horizontal="right" vertical="center"/>
      <protection/>
    </xf>
    <xf numFmtId="3" fontId="5" fillId="32" borderId="31" xfId="0" applyNumberFormat="1" applyFont="1" applyFill="1" applyBorder="1" applyAlignment="1">
      <alignment horizontal="right" vertical="center" wrapText="1"/>
    </xf>
    <xf numFmtId="0" fontId="0" fillId="32" borderId="0" xfId="0" applyFont="1" applyFill="1" applyAlignment="1">
      <alignment/>
    </xf>
    <xf numFmtId="0" fontId="5" fillId="32" borderId="12" xfId="57" applyFont="1" applyFill="1" applyBorder="1" applyAlignment="1">
      <alignment horizontal="center" vertical="center" wrapText="1"/>
      <protection/>
    </xf>
    <xf numFmtId="0" fontId="5" fillId="32" borderId="23" xfId="57" applyFont="1" applyFill="1" applyBorder="1" applyAlignment="1">
      <alignment horizontal="left" vertical="center"/>
      <protection/>
    </xf>
    <xf numFmtId="3" fontId="5" fillId="32" borderId="12" xfId="57" applyNumberFormat="1" applyFont="1" applyFill="1" applyBorder="1" applyAlignment="1">
      <alignment horizontal="right" vertical="center"/>
      <protection/>
    </xf>
    <xf numFmtId="3" fontId="5" fillId="32" borderId="29" xfId="0" applyNumberFormat="1" applyFont="1" applyFill="1" applyBorder="1" applyAlignment="1">
      <alignment horizontal="right" vertical="center" wrapText="1"/>
    </xf>
    <xf numFmtId="0" fontId="4" fillId="32" borderId="41" xfId="57" applyFont="1" applyFill="1" applyBorder="1" applyAlignment="1">
      <alignment horizontal="left" vertical="center" wrapText="1"/>
      <protection/>
    </xf>
    <xf numFmtId="0" fontId="5" fillId="32" borderId="22" xfId="57" applyFont="1" applyFill="1" applyBorder="1" applyAlignment="1">
      <alignment horizontal="left" vertical="center" wrapText="1"/>
      <protection/>
    </xf>
    <xf numFmtId="3" fontId="5" fillId="32" borderId="10" xfId="57" applyNumberFormat="1" applyFont="1" applyFill="1" applyBorder="1" applyAlignment="1">
      <alignment horizontal="right" vertical="center" wrapText="1"/>
      <protection/>
    </xf>
    <xf numFmtId="0" fontId="5" fillId="32" borderId="23" xfId="57" applyFont="1" applyFill="1" applyBorder="1" applyAlignment="1">
      <alignment horizontal="left" vertical="center" wrapText="1"/>
      <protection/>
    </xf>
    <xf numFmtId="3" fontId="5" fillId="32" borderId="12" xfId="57" applyNumberFormat="1" applyFont="1" applyFill="1" applyBorder="1" applyAlignment="1">
      <alignment horizontal="right" vertical="center" wrapText="1"/>
      <protection/>
    </xf>
    <xf numFmtId="3" fontId="4" fillId="32" borderId="48" xfId="0" applyNumberFormat="1" applyFont="1" applyFill="1" applyBorder="1" applyAlignment="1">
      <alignment horizontal="right" vertical="center" wrapText="1"/>
    </xf>
    <xf numFmtId="3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15" xfId="57" applyFont="1" applyFill="1" applyBorder="1" applyAlignment="1">
      <alignment horizontal="center" vertical="center" wrapText="1"/>
      <protection/>
    </xf>
    <xf numFmtId="0" fontId="5" fillId="32" borderId="43" xfId="57" applyFont="1" applyFill="1" applyBorder="1" applyAlignment="1">
      <alignment horizontal="left" vertical="center" wrapText="1"/>
      <protection/>
    </xf>
    <xf numFmtId="3" fontId="5" fillId="32" borderId="56" xfId="0" applyNumberFormat="1" applyFont="1" applyFill="1" applyBorder="1" applyAlignment="1">
      <alignment horizontal="right" vertical="center"/>
    </xf>
    <xf numFmtId="3" fontId="5" fillId="32" borderId="57" xfId="0" applyNumberFormat="1" applyFont="1" applyFill="1" applyBorder="1" applyAlignment="1">
      <alignment horizontal="right" vertical="center"/>
    </xf>
    <xf numFmtId="3" fontId="5" fillId="32" borderId="15" xfId="57" applyNumberFormat="1" applyFont="1" applyFill="1" applyBorder="1" applyAlignment="1">
      <alignment horizontal="right" vertical="center" wrapText="1"/>
      <protection/>
    </xf>
    <xf numFmtId="3" fontId="5" fillId="32" borderId="15" xfId="0" applyNumberFormat="1" applyFont="1" applyFill="1" applyBorder="1" applyAlignment="1">
      <alignment horizontal="right" vertical="center" wrapText="1"/>
    </xf>
    <xf numFmtId="3" fontId="5" fillId="32" borderId="40" xfId="0" applyNumberFormat="1" applyFont="1" applyFill="1" applyBorder="1" applyAlignment="1">
      <alignment horizontal="right" vertical="center" wrapText="1"/>
    </xf>
    <xf numFmtId="3" fontId="5" fillId="32" borderId="0" xfId="0" applyNumberFormat="1" applyFont="1" applyFill="1" applyBorder="1" applyAlignment="1">
      <alignment horizontal="right" vertical="center" wrapText="1"/>
    </xf>
    <xf numFmtId="49" fontId="5" fillId="32" borderId="13" xfId="57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/>
    </xf>
    <xf numFmtId="0" fontId="4" fillId="32" borderId="14" xfId="57" applyFont="1" applyFill="1" applyBorder="1" applyAlignment="1">
      <alignment horizontal="center" vertical="center" wrapText="1"/>
      <protection/>
    </xf>
    <xf numFmtId="0" fontId="4" fillId="32" borderId="11" xfId="57" applyFont="1" applyFill="1" applyBorder="1" applyAlignment="1">
      <alignment horizontal="center" vertical="center" wrapText="1"/>
      <protection/>
    </xf>
    <xf numFmtId="0" fontId="4" fillId="32" borderId="42" xfId="57" applyFont="1" applyFill="1" applyBorder="1" applyAlignment="1">
      <alignment horizontal="left" vertical="center" wrapText="1"/>
      <protection/>
    </xf>
    <xf numFmtId="3" fontId="4" fillId="32" borderId="33" xfId="0" applyNumberFormat="1" applyFont="1" applyFill="1" applyBorder="1" applyAlignment="1">
      <alignment horizontal="right" vertical="center"/>
    </xf>
    <xf numFmtId="3" fontId="4" fillId="32" borderId="11" xfId="0" applyNumberFormat="1" applyFont="1" applyFill="1" applyBorder="1" applyAlignment="1">
      <alignment horizontal="right" vertical="center" wrapText="1"/>
    </xf>
    <xf numFmtId="3" fontId="4" fillId="32" borderId="58" xfId="0" applyNumberFormat="1" applyFont="1" applyFill="1" applyBorder="1" applyAlignment="1">
      <alignment horizontal="right" vertical="center" wrapText="1"/>
    </xf>
    <xf numFmtId="0" fontId="5" fillId="32" borderId="16" xfId="57" applyFont="1" applyFill="1" applyBorder="1" applyAlignment="1">
      <alignment horizontal="center" vertical="center"/>
      <protection/>
    </xf>
    <xf numFmtId="0" fontId="4" fillId="32" borderId="16" xfId="57" applyFont="1" applyFill="1" applyBorder="1" applyAlignment="1">
      <alignment horizontal="center" vertical="center"/>
      <protection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22" xfId="57" applyFont="1" applyFill="1" applyBorder="1" applyAlignment="1">
      <alignment horizontal="left" vertical="center" wrapText="1"/>
      <protection/>
    </xf>
    <xf numFmtId="3" fontId="4" fillId="32" borderId="33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 wrapText="1"/>
    </xf>
    <xf numFmtId="0" fontId="5" fillId="32" borderId="43" xfId="57" applyFont="1" applyFill="1" applyBorder="1" applyAlignment="1">
      <alignment horizontal="left" vertical="center"/>
      <protection/>
    </xf>
    <xf numFmtId="3" fontId="5" fillId="32" borderId="15" xfId="57" applyNumberFormat="1" applyFont="1" applyFill="1" applyBorder="1" applyAlignment="1">
      <alignment horizontal="right" vertical="center"/>
      <protection/>
    </xf>
    <xf numFmtId="0" fontId="5" fillId="32" borderId="13" xfId="57" applyFont="1" applyFill="1" applyBorder="1" applyAlignment="1">
      <alignment horizontal="center" vertical="center"/>
      <protection/>
    </xf>
    <xf numFmtId="3" fontId="21" fillId="32" borderId="12" xfId="0" applyNumberFormat="1" applyFont="1" applyFill="1" applyBorder="1" applyAlignment="1">
      <alignment horizontal="right" vertical="center" wrapText="1"/>
    </xf>
    <xf numFmtId="0" fontId="4" fillId="32" borderId="18" xfId="57" applyFont="1" applyFill="1" applyBorder="1" applyAlignment="1">
      <alignment horizontal="center" vertical="center"/>
      <protection/>
    </xf>
    <xf numFmtId="0" fontId="4" fillId="32" borderId="14" xfId="57" applyFont="1" applyFill="1" applyBorder="1" applyAlignment="1">
      <alignment horizontal="center" vertical="center"/>
      <protection/>
    </xf>
    <xf numFmtId="3" fontId="4" fillId="32" borderId="59" xfId="0" applyNumberFormat="1" applyFont="1" applyFill="1" applyBorder="1" applyAlignment="1">
      <alignment horizontal="right" vertical="center"/>
    </xf>
    <xf numFmtId="0" fontId="4" fillId="32" borderId="22" xfId="57" applyFont="1" applyFill="1" applyBorder="1" applyAlignment="1">
      <alignment horizontal="left" vertical="center"/>
      <protection/>
    </xf>
    <xf numFmtId="49" fontId="5" fillId="32" borderId="16" xfId="57" applyNumberFormat="1" applyFont="1" applyFill="1" applyBorder="1" applyAlignment="1">
      <alignment horizontal="center" vertical="center"/>
      <protection/>
    </xf>
    <xf numFmtId="0" fontId="5" fillId="32" borderId="39" xfId="57" applyFont="1" applyFill="1" applyBorder="1" applyAlignment="1">
      <alignment horizontal="center" vertical="center"/>
      <protection/>
    </xf>
    <xf numFmtId="3" fontId="4" fillId="32" borderId="60" xfId="0" applyNumberFormat="1" applyFont="1" applyFill="1" applyBorder="1" applyAlignment="1">
      <alignment horizontal="right" vertical="center" wrapText="1"/>
    </xf>
    <xf numFmtId="3" fontId="5" fillId="32" borderId="61" xfId="0" applyNumberFormat="1" applyFont="1" applyFill="1" applyBorder="1" applyAlignment="1">
      <alignment horizontal="right" vertical="center"/>
    </xf>
    <xf numFmtId="49" fontId="5" fillId="32" borderId="13" xfId="57" applyNumberFormat="1" applyFont="1" applyFill="1" applyBorder="1" applyAlignment="1">
      <alignment horizontal="center" vertical="center"/>
      <protection/>
    </xf>
    <xf numFmtId="3" fontId="5" fillId="32" borderId="28" xfId="0" applyNumberFormat="1" applyFont="1" applyFill="1" applyBorder="1" applyAlignment="1">
      <alignment horizontal="right" vertical="center"/>
    </xf>
    <xf numFmtId="49" fontId="5" fillId="32" borderId="45" xfId="57" applyNumberFormat="1" applyFont="1" applyFill="1" applyBorder="1" applyAlignment="1">
      <alignment horizontal="center" vertical="center"/>
      <protection/>
    </xf>
    <xf numFmtId="0" fontId="5" fillId="32" borderId="52" xfId="57" applyFont="1" applyFill="1" applyBorder="1" applyAlignment="1">
      <alignment horizontal="center" vertical="center" wrapText="1"/>
      <protection/>
    </xf>
    <xf numFmtId="0" fontId="5" fillId="32" borderId="53" xfId="57" applyFont="1" applyFill="1" applyBorder="1" applyAlignment="1">
      <alignment horizontal="left" vertical="center" wrapText="1"/>
      <protection/>
    </xf>
    <xf numFmtId="3" fontId="5" fillId="32" borderId="62" xfId="0" applyNumberFormat="1" applyFont="1" applyFill="1" applyBorder="1" applyAlignment="1">
      <alignment horizontal="right" vertical="center"/>
    </xf>
    <xf numFmtId="3" fontId="5" fillId="32" borderId="52" xfId="57" applyNumberFormat="1" applyFont="1" applyFill="1" applyBorder="1" applyAlignment="1">
      <alignment horizontal="right" vertical="center" wrapText="1"/>
      <protection/>
    </xf>
    <xf numFmtId="3" fontId="5" fillId="32" borderId="55" xfId="0" applyNumberFormat="1" applyFont="1" applyFill="1" applyBorder="1" applyAlignment="1">
      <alignment horizontal="right" vertical="center" wrapText="1"/>
    </xf>
    <xf numFmtId="0" fontId="11" fillId="32" borderId="14" xfId="57" applyFont="1" applyFill="1" applyBorder="1" applyAlignment="1">
      <alignment horizontal="center" vertical="center"/>
      <protection/>
    </xf>
    <xf numFmtId="0" fontId="11" fillId="32" borderId="11" xfId="57" applyFont="1" applyFill="1" applyBorder="1" applyAlignment="1">
      <alignment horizontal="center" vertical="center" wrapText="1"/>
      <protection/>
    </xf>
    <xf numFmtId="0" fontId="11" fillId="32" borderId="42" xfId="57" applyFont="1" applyFill="1" applyBorder="1" applyAlignment="1">
      <alignment horizontal="left" vertical="center" wrapText="1"/>
      <protection/>
    </xf>
    <xf numFmtId="3" fontId="11" fillId="32" borderId="59" xfId="0" applyNumberFormat="1" applyFont="1" applyFill="1" applyBorder="1" applyAlignment="1">
      <alignment horizontal="right" vertical="center"/>
    </xf>
    <xf numFmtId="3" fontId="11" fillId="32" borderId="11" xfId="0" applyNumberFormat="1" applyFont="1" applyFill="1" applyBorder="1" applyAlignment="1">
      <alignment horizontal="right" vertical="center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5" fillId="32" borderId="11" xfId="57" applyFont="1" applyFill="1" applyBorder="1" applyAlignment="1">
      <alignment horizontal="center" vertical="center" wrapText="1"/>
      <protection/>
    </xf>
    <xf numFmtId="0" fontId="5" fillId="32" borderId="42" xfId="57" applyFont="1" applyFill="1" applyBorder="1" applyAlignment="1">
      <alignment horizontal="left" vertical="center" wrapText="1"/>
      <protection/>
    </xf>
    <xf numFmtId="3" fontId="5" fillId="32" borderId="63" xfId="0" applyNumberFormat="1" applyFont="1" applyFill="1" applyBorder="1" applyAlignment="1">
      <alignment horizontal="right" vertical="center"/>
    </xf>
    <xf numFmtId="3" fontId="5" fillId="32" borderId="11" xfId="57" applyNumberFormat="1" applyFont="1" applyFill="1" applyBorder="1" applyAlignment="1">
      <alignment horizontal="right" vertical="center" wrapText="1"/>
      <protection/>
    </xf>
    <xf numFmtId="3" fontId="5" fillId="32" borderId="11" xfId="0" applyNumberFormat="1" applyFont="1" applyFill="1" applyBorder="1" applyAlignment="1">
      <alignment horizontal="right" vertical="center" wrapText="1"/>
    </xf>
    <xf numFmtId="3" fontId="5" fillId="32" borderId="58" xfId="0" applyNumberFormat="1" applyFont="1" applyFill="1" applyBorder="1" applyAlignment="1">
      <alignment horizontal="right" vertical="center" wrapText="1"/>
    </xf>
    <xf numFmtId="0" fontId="1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6" fillId="0" borderId="64" xfId="0" applyFont="1" applyBorder="1" applyAlignment="1">
      <alignment horizontal="left" wrapText="1"/>
    </xf>
    <xf numFmtId="0" fontId="6" fillId="0" borderId="6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wrapText="1"/>
    </xf>
    <xf numFmtId="4" fontId="4" fillId="0" borderId="66" xfId="0" applyNumberFormat="1" applyFont="1" applyFill="1" applyBorder="1" applyAlignment="1">
      <alignment horizontal="center" wrapText="1"/>
    </xf>
    <xf numFmtId="4" fontId="21" fillId="0" borderId="57" xfId="0" applyNumberFormat="1" applyFont="1" applyFill="1" applyBorder="1" applyAlignment="1">
      <alignment horizontal="center"/>
    </xf>
    <xf numFmtId="4" fontId="21" fillId="0" borderId="6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36" xfId="0" applyFont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 wrapText="1"/>
    </xf>
    <xf numFmtId="4" fontId="4" fillId="0" borderId="65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="85" zoomScaleNormal="85" zoomScalePageLayoutView="0" workbookViewId="0" topLeftCell="A85">
      <selection activeCell="D95" sqref="D95:D99"/>
    </sheetView>
  </sheetViews>
  <sheetFormatPr defaultColWidth="9.140625" defaultRowHeight="12.75"/>
  <cols>
    <col min="1" max="1" width="11.421875" style="0" customWidth="1"/>
    <col min="2" max="2" width="11.57421875" style="13" customWidth="1"/>
    <col min="3" max="3" width="65.421875" style="1" customWidth="1"/>
    <col min="4" max="4" width="19.7109375" style="84" customWidth="1"/>
    <col min="5" max="5" width="16.140625" style="84" customWidth="1"/>
    <col min="6" max="6" width="14.00390625" style="51" customWidth="1"/>
    <col min="7" max="7" width="13.28125" style="51" customWidth="1"/>
    <col min="8" max="8" width="12.8515625" style="51" customWidth="1"/>
    <col min="9" max="9" width="12.57421875" style="51" customWidth="1"/>
    <col min="10" max="10" width="15.421875" style="52" customWidth="1"/>
    <col min="11" max="11" width="31.28125" style="0" customWidth="1"/>
  </cols>
  <sheetData>
    <row r="1" spans="1:10" ht="35.25" customHeight="1">
      <c r="A1" s="245" t="s">
        <v>193</v>
      </c>
      <c r="B1" s="245"/>
      <c r="C1" s="245"/>
      <c r="D1" s="245"/>
      <c r="E1" s="245"/>
      <c r="F1" s="246"/>
      <c r="G1" s="246"/>
      <c r="H1" s="246"/>
      <c r="I1" s="246"/>
      <c r="J1" s="246"/>
    </row>
    <row r="2" spans="1:10" ht="23.2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</row>
    <row r="3" spans="1:10" ht="21" customHeight="1">
      <c r="A3" s="22"/>
      <c r="B3" s="22"/>
      <c r="C3" s="22"/>
      <c r="D3" s="48"/>
      <c r="E3" s="48"/>
      <c r="F3" s="49"/>
      <c r="G3" s="49"/>
      <c r="H3" s="49"/>
      <c r="I3" s="49"/>
      <c r="J3" s="49"/>
    </row>
    <row r="4" spans="1:5" ht="24" customHeight="1">
      <c r="A4" s="233" t="s">
        <v>11</v>
      </c>
      <c r="B4" s="247"/>
      <c r="C4" s="247"/>
      <c r="D4" s="50"/>
      <c r="E4" s="50"/>
    </row>
    <row r="5" spans="1:10" ht="21" customHeight="1" thickBot="1">
      <c r="A5" s="33"/>
      <c r="B5" s="34"/>
      <c r="C5" s="35"/>
      <c r="D5" s="53"/>
      <c r="E5" s="53"/>
      <c r="F5" s="54"/>
      <c r="G5" s="54"/>
      <c r="H5" s="54"/>
      <c r="I5" s="54"/>
      <c r="J5" s="55"/>
    </row>
    <row r="6" spans="1:10" ht="15.75" customHeight="1">
      <c r="A6" s="248" t="s">
        <v>2</v>
      </c>
      <c r="B6" s="251" t="s">
        <v>3</v>
      </c>
      <c r="C6" s="251" t="s">
        <v>4</v>
      </c>
      <c r="D6" s="255" t="s">
        <v>167</v>
      </c>
      <c r="E6" s="56"/>
      <c r="F6" s="241" t="s">
        <v>5</v>
      </c>
      <c r="G6" s="241"/>
      <c r="H6" s="241"/>
      <c r="I6" s="241"/>
      <c r="J6" s="242"/>
    </row>
    <row r="7" spans="1:10" ht="45.75" customHeight="1" thickBot="1">
      <c r="A7" s="249"/>
      <c r="B7" s="252"/>
      <c r="C7" s="252"/>
      <c r="D7" s="256"/>
      <c r="E7" s="57" t="s">
        <v>157</v>
      </c>
      <c r="F7" s="57" t="s">
        <v>141</v>
      </c>
      <c r="G7" s="58" t="s">
        <v>140</v>
      </c>
      <c r="H7" s="58" t="s">
        <v>10</v>
      </c>
      <c r="I7" s="58" t="s">
        <v>1</v>
      </c>
      <c r="J7" s="59" t="s">
        <v>138</v>
      </c>
    </row>
    <row r="8" spans="1:10" ht="15.75" customHeight="1" thickBot="1">
      <c r="A8" s="250"/>
      <c r="B8" s="253"/>
      <c r="C8" s="254"/>
      <c r="D8" s="258" t="s">
        <v>182</v>
      </c>
      <c r="E8" s="259"/>
      <c r="F8" s="259"/>
      <c r="G8" s="259"/>
      <c r="H8" s="259"/>
      <c r="I8" s="259"/>
      <c r="J8" s="260"/>
    </row>
    <row r="9" spans="1:10" ht="11.25" customHeight="1" thickBot="1">
      <c r="A9" s="36">
        <v>1</v>
      </c>
      <c r="B9" s="37">
        <v>2</v>
      </c>
      <c r="C9" s="38">
        <v>3</v>
      </c>
      <c r="D9" s="60" t="s">
        <v>166</v>
      </c>
      <c r="E9" s="86">
        <v>5</v>
      </c>
      <c r="F9" s="87">
        <v>6</v>
      </c>
      <c r="G9" s="88">
        <v>7</v>
      </c>
      <c r="H9" s="88">
        <v>8</v>
      </c>
      <c r="I9" s="88">
        <v>9</v>
      </c>
      <c r="J9" s="89">
        <v>10</v>
      </c>
    </row>
    <row r="10" spans="1:10" s="32" customFormat="1" ht="19.5" customHeight="1">
      <c r="A10" s="30">
        <v>1</v>
      </c>
      <c r="B10" s="31">
        <v>700000</v>
      </c>
      <c r="C10" s="96" t="s">
        <v>171</v>
      </c>
      <c r="D10" s="101">
        <f>SUM(E10:J10)</f>
        <v>147900</v>
      </c>
      <c r="E10" s="90">
        <f aca="true" t="shared" si="0" ref="E10:J10">+E11+E12+E13+E14+E15+E16+E17+E18</f>
        <v>0</v>
      </c>
      <c r="F10" s="90">
        <f t="shared" si="0"/>
        <v>0</v>
      </c>
      <c r="G10" s="90">
        <f t="shared" si="0"/>
        <v>15200</v>
      </c>
      <c r="H10" s="90">
        <f t="shared" si="0"/>
        <v>125000</v>
      </c>
      <c r="I10" s="90">
        <f t="shared" si="0"/>
        <v>7600</v>
      </c>
      <c r="J10" s="90">
        <f t="shared" si="0"/>
        <v>100</v>
      </c>
    </row>
    <row r="11" spans="1:10" s="18" customFormat="1" ht="19.5" customHeight="1">
      <c r="A11" s="8" t="s">
        <v>6</v>
      </c>
      <c r="B11" s="5">
        <v>733100</v>
      </c>
      <c r="C11" s="97" t="s">
        <v>162</v>
      </c>
      <c r="D11" s="71">
        <f>SUM(E11:J11)</f>
        <v>15200</v>
      </c>
      <c r="E11" s="91"/>
      <c r="F11" s="61"/>
      <c r="G11" s="61">
        <v>15200</v>
      </c>
      <c r="H11" s="61"/>
      <c r="I11" s="61"/>
      <c r="J11" s="62"/>
    </row>
    <row r="12" spans="1:10" s="18" customFormat="1" ht="19.5" customHeight="1">
      <c r="A12" s="8" t="s">
        <v>7</v>
      </c>
      <c r="B12" s="5">
        <v>741400</v>
      </c>
      <c r="C12" s="97" t="s">
        <v>137</v>
      </c>
      <c r="D12" s="71">
        <f aca="true" t="shared" si="1" ref="D12:D18">SUM(E12:J12)</f>
        <v>0</v>
      </c>
      <c r="E12" s="91"/>
      <c r="F12" s="61"/>
      <c r="G12" s="61"/>
      <c r="H12" s="61"/>
      <c r="I12" s="61"/>
      <c r="J12" s="62"/>
    </row>
    <row r="13" spans="1:10" ht="19.5" customHeight="1">
      <c r="A13" s="8" t="s">
        <v>0</v>
      </c>
      <c r="B13" s="5">
        <v>742300</v>
      </c>
      <c r="C13" s="98" t="s">
        <v>54</v>
      </c>
      <c r="D13" s="71">
        <f t="shared" si="1"/>
        <v>5650</v>
      </c>
      <c r="E13" s="91"/>
      <c r="F13" s="46"/>
      <c r="G13" s="61"/>
      <c r="H13" s="61"/>
      <c r="I13" s="61">
        <v>5650</v>
      </c>
      <c r="J13" s="62"/>
    </row>
    <row r="14" spans="1:10" s="18" customFormat="1" ht="19.5" customHeight="1">
      <c r="A14" s="8" t="s">
        <v>65</v>
      </c>
      <c r="B14" s="5">
        <v>744100</v>
      </c>
      <c r="C14" s="97" t="s">
        <v>139</v>
      </c>
      <c r="D14" s="71">
        <f t="shared" si="1"/>
        <v>100</v>
      </c>
      <c r="E14" s="91"/>
      <c r="F14" s="61"/>
      <c r="G14" s="61"/>
      <c r="H14" s="61"/>
      <c r="I14" s="61"/>
      <c r="J14" s="62">
        <v>100</v>
      </c>
    </row>
    <row r="15" spans="1:10" s="18" customFormat="1" ht="19.5" customHeight="1">
      <c r="A15" s="8" t="s">
        <v>67</v>
      </c>
      <c r="B15" s="3">
        <v>745100</v>
      </c>
      <c r="C15" s="99" t="s">
        <v>142</v>
      </c>
      <c r="D15" s="71">
        <f t="shared" si="1"/>
        <v>1950</v>
      </c>
      <c r="E15" s="91"/>
      <c r="F15" s="61"/>
      <c r="G15" s="61"/>
      <c r="H15" s="61"/>
      <c r="I15" s="61">
        <v>1950</v>
      </c>
      <c r="J15" s="62"/>
    </row>
    <row r="16" spans="1:10" s="18" customFormat="1" ht="19.5" customHeight="1">
      <c r="A16" s="8" t="s">
        <v>69</v>
      </c>
      <c r="B16" s="3">
        <v>771111</v>
      </c>
      <c r="C16" s="99" t="s">
        <v>158</v>
      </c>
      <c r="D16" s="71">
        <f t="shared" si="1"/>
        <v>0</v>
      </c>
      <c r="E16" s="91"/>
      <c r="F16" s="61"/>
      <c r="G16" s="61"/>
      <c r="H16" s="61"/>
      <c r="I16" s="61"/>
      <c r="J16" s="62"/>
    </row>
    <row r="17" spans="1:10" ht="19.5" customHeight="1">
      <c r="A17" s="8" t="s">
        <v>71</v>
      </c>
      <c r="B17" s="9">
        <v>781000</v>
      </c>
      <c r="C17" s="100" t="s">
        <v>52</v>
      </c>
      <c r="D17" s="71">
        <f t="shared" si="1"/>
        <v>125000</v>
      </c>
      <c r="E17" s="91"/>
      <c r="F17" s="46"/>
      <c r="G17" s="61"/>
      <c r="H17" s="61">
        <v>125000</v>
      </c>
      <c r="I17" s="61"/>
      <c r="J17" s="62"/>
    </row>
    <row r="18" spans="1:10" ht="19.5" customHeight="1" thickBot="1">
      <c r="A18" s="103" t="s">
        <v>80</v>
      </c>
      <c r="B18" s="9">
        <v>791111</v>
      </c>
      <c r="C18" s="100" t="s">
        <v>9</v>
      </c>
      <c r="D18" s="71">
        <f t="shared" si="1"/>
        <v>0</v>
      </c>
      <c r="E18" s="93"/>
      <c r="F18" s="94"/>
      <c r="G18" s="94"/>
      <c r="H18" s="94"/>
      <c r="I18" s="94"/>
      <c r="J18" s="95"/>
    </row>
    <row r="19" spans="1:10" s="32" customFormat="1" ht="39.75" customHeight="1">
      <c r="A19" s="30">
        <v>2</v>
      </c>
      <c r="B19" s="31">
        <v>800000</v>
      </c>
      <c r="C19" s="105" t="s">
        <v>172</v>
      </c>
      <c r="D19" s="101">
        <v>0</v>
      </c>
      <c r="E19" s="107">
        <f aca="true" t="shared" si="2" ref="E19:J19">SUM(E20:E21)</f>
        <v>0</v>
      </c>
      <c r="F19" s="108">
        <f t="shared" si="2"/>
        <v>0</v>
      </c>
      <c r="G19" s="108">
        <f t="shared" si="2"/>
        <v>0</v>
      </c>
      <c r="H19" s="108">
        <f t="shared" si="2"/>
        <v>0</v>
      </c>
      <c r="I19" s="108">
        <f t="shared" si="2"/>
        <v>0</v>
      </c>
      <c r="J19" s="109">
        <f t="shared" si="2"/>
        <v>0</v>
      </c>
    </row>
    <row r="20" spans="1:10" s="85" customFormat="1" ht="21" customHeight="1">
      <c r="A20" s="24" t="s">
        <v>8</v>
      </c>
      <c r="B20" s="3">
        <v>812100</v>
      </c>
      <c r="C20" s="39" t="s">
        <v>159</v>
      </c>
      <c r="D20" s="71">
        <f>SUM(E20:J20)</f>
        <v>0</v>
      </c>
      <c r="E20" s="91"/>
      <c r="F20" s="46"/>
      <c r="G20" s="46"/>
      <c r="H20" s="46"/>
      <c r="I20" s="46"/>
      <c r="J20" s="74"/>
    </row>
    <row r="21" spans="1:10" ht="19.5" customHeight="1" thickBot="1">
      <c r="A21" s="7" t="s">
        <v>133</v>
      </c>
      <c r="B21" s="6">
        <v>823100</v>
      </c>
      <c r="C21" s="40" t="s">
        <v>53</v>
      </c>
      <c r="D21" s="72">
        <v>0</v>
      </c>
      <c r="E21" s="92"/>
      <c r="F21" s="73"/>
      <c r="G21" s="63"/>
      <c r="H21" s="63"/>
      <c r="I21" s="63"/>
      <c r="J21" s="64"/>
    </row>
    <row r="22" spans="1:10" s="26" customFormat="1" ht="25.5" customHeight="1" thickBot="1">
      <c r="A22" s="104"/>
      <c r="B22" s="261" t="s">
        <v>135</v>
      </c>
      <c r="C22" s="262"/>
      <c r="D22" s="106">
        <f>+D10+D19</f>
        <v>147900</v>
      </c>
      <c r="E22" s="106">
        <f aca="true" t="shared" si="3" ref="E22:J22">+E10+E19</f>
        <v>0</v>
      </c>
      <c r="F22" s="106">
        <f t="shared" si="3"/>
        <v>0</v>
      </c>
      <c r="G22" s="106">
        <f t="shared" si="3"/>
        <v>15200</v>
      </c>
      <c r="H22" s="106">
        <f t="shared" si="3"/>
        <v>125000</v>
      </c>
      <c r="I22" s="106">
        <f t="shared" si="3"/>
        <v>7600</v>
      </c>
      <c r="J22" s="106">
        <f t="shared" si="3"/>
        <v>100</v>
      </c>
    </row>
    <row r="23" spans="1:6" ht="29.25" customHeight="1">
      <c r="A23" s="11"/>
      <c r="B23" s="10"/>
      <c r="C23" s="15"/>
      <c r="D23" s="65"/>
      <c r="E23" s="65"/>
      <c r="F23" s="66"/>
    </row>
    <row r="24" spans="1:6" ht="39.75" customHeight="1">
      <c r="A24" s="263" t="s">
        <v>12</v>
      </c>
      <c r="B24" s="263"/>
      <c r="C24" s="263"/>
      <c r="D24" s="67"/>
      <c r="E24" s="67"/>
      <c r="F24" s="66"/>
    </row>
    <row r="25" spans="1:10" s="2" customFormat="1" ht="24.75" customHeight="1" thickBot="1">
      <c r="A25" s="4"/>
      <c r="B25" s="10"/>
      <c r="C25" s="16"/>
      <c r="D25" s="68"/>
      <c r="E25" s="68"/>
      <c r="F25" s="54"/>
      <c r="G25" s="54"/>
      <c r="H25" s="54"/>
      <c r="I25" s="54"/>
      <c r="J25" s="55"/>
    </row>
    <row r="26" spans="1:10" ht="15.75" customHeight="1">
      <c r="A26" s="248" t="s">
        <v>2</v>
      </c>
      <c r="B26" s="251" t="s">
        <v>3</v>
      </c>
      <c r="C26" s="251" t="s">
        <v>4</v>
      </c>
      <c r="D26" s="255" t="s">
        <v>167</v>
      </c>
      <c r="E26" s="56"/>
      <c r="F26" s="241" t="s">
        <v>5</v>
      </c>
      <c r="G26" s="241"/>
      <c r="H26" s="241"/>
      <c r="I26" s="241"/>
      <c r="J26" s="242"/>
    </row>
    <row r="27" spans="1:10" ht="45.75" customHeight="1" thickBot="1">
      <c r="A27" s="249"/>
      <c r="B27" s="252"/>
      <c r="C27" s="252"/>
      <c r="D27" s="256"/>
      <c r="E27" s="57" t="s">
        <v>157</v>
      </c>
      <c r="F27" s="57" t="s">
        <v>141</v>
      </c>
      <c r="G27" s="58" t="s">
        <v>140</v>
      </c>
      <c r="H27" s="58" t="s">
        <v>10</v>
      </c>
      <c r="I27" s="58" t="s">
        <v>1</v>
      </c>
      <c r="J27" s="59" t="s">
        <v>138</v>
      </c>
    </row>
    <row r="28" spans="1:10" ht="15.75" customHeight="1" thickBot="1">
      <c r="A28" s="250"/>
      <c r="B28" s="253"/>
      <c r="C28" s="254"/>
      <c r="D28" s="258" t="s">
        <v>182</v>
      </c>
      <c r="E28" s="259"/>
      <c r="F28" s="259"/>
      <c r="G28" s="259"/>
      <c r="H28" s="259"/>
      <c r="I28" s="259"/>
      <c r="J28" s="260"/>
    </row>
    <row r="29" spans="1:10" ht="11.25" customHeight="1" thickBot="1">
      <c r="A29" s="36">
        <v>1</v>
      </c>
      <c r="B29" s="37">
        <v>2</v>
      </c>
      <c r="C29" s="47">
        <v>3</v>
      </c>
      <c r="D29" s="60" t="s">
        <v>166</v>
      </c>
      <c r="E29" s="86">
        <v>5</v>
      </c>
      <c r="F29" s="87">
        <v>6</v>
      </c>
      <c r="G29" s="88">
        <v>7</v>
      </c>
      <c r="H29" s="88">
        <v>8</v>
      </c>
      <c r="I29" s="88">
        <v>9</v>
      </c>
      <c r="J29" s="89">
        <v>10</v>
      </c>
    </row>
    <row r="30" spans="1:10" s="23" customFormat="1" ht="45" customHeight="1" thickBot="1">
      <c r="A30" s="41">
        <v>1</v>
      </c>
      <c r="B30" s="42">
        <v>400000</v>
      </c>
      <c r="C30" s="43" t="s">
        <v>143</v>
      </c>
      <c r="D30" s="69">
        <f aca="true" t="shared" si="4" ref="D30:D36">SUM(E30:J30)</f>
        <v>138250</v>
      </c>
      <c r="E30" s="70">
        <f>E31+E32+E36+E38+E41+E43+E45+E60+E70+E74+E88+E102+E105</f>
        <v>0</v>
      </c>
      <c r="F30" s="70">
        <f>F31+F32+F36+F38+F41+F43+F45+F60+F70+F74+F88+F102+F105</f>
        <v>0</v>
      </c>
      <c r="G30" s="70">
        <f>G31+G32+G36+G38+G41+G43+G45+G60+G70+G74+G88+G102+G105</f>
        <v>6450</v>
      </c>
      <c r="H30" s="70">
        <f>H31+H32+H36+H38+H41+H43+H45+H60+H70+H74+H88+H102+H105</f>
        <v>125000</v>
      </c>
      <c r="I30" s="70">
        <f>I31+I32+I36+I38+I41+I43+I45+I60+I70+I74+I88+I102+I105</f>
        <v>6700</v>
      </c>
      <c r="J30" s="70">
        <f>J31+J32+J36+J38+J41+J43+J45+J60+J70+J74+J88+J102+J105</f>
        <v>100</v>
      </c>
    </row>
    <row r="31" spans="1:10" s="121" customFormat="1" ht="22.5" customHeight="1" thickBot="1">
      <c r="A31" s="114" t="s">
        <v>6</v>
      </c>
      <c r="B31" s="115">
        <v>411000</v>
      </c>
      <c r="C31" s="116" t="s">
        <v>58</v>
      </c>
      <c r="D31" s="117">
        <f t="shared" si="4"/>
        <v>85000</v>
      </c>
      <c r="E31" s="118">
        <v>0</v>
      </c>
      <c r="F31" s="118">
        <v>0</v>
      </c>
      <c r="G31" s="118">
        <v>0</v>
      </c>
      <c r="H31" s="119">
        <v>84000</v>
      </c>
      <c r="I31" s="119">
        <v>1000</v>
      </c>
      <c r="J31" s="120"/>
    </row>
    <row r="32" spans="1:10" s="121" customFormat="1" ht="45.75" customHeight="1">
      <c r="A32" s="122" t="s">
        <v>7</v>
      </c>
      <c r="B32" s="123">
        <v>412000</v>
      </c>
      <c r="C32" s="124" t="s">
        <v>129</v>
      </c>
      <c r="D32" s="125">
        <f t="shared" si="4"/>
        <v>14590</v>
      </c>
      <c r="E32" s="126">
        <f aca="true" t="shared" si="5" ref="E32:J32">SUM(E33:E35)</f>
        <v>0</v>
      </c>
      <c r="F32" s="126">
        <f t="shared" si="5"/>
        <v>0</v>
      </c>
      <c r="G32" s="126">
        <f t="shared" si="5"/>
        <v>0</v>
      </c>
      <c r="H32" s="126">
        <f t="shared" si="5"/>
        <v>13850</v>
      </c>
      <c r="I32" s="126">
        <f t="shared" si="5"/>
        <v>740</v>
      </c>
      <c r="J32" s="126">
        <f t="shared" si="5"/>
        <v>0</v>
      </c>
    </row>
    <row r="33" spans="1:11" s="136" customFormat="1" ht="22.5" customHeight="1">
      <c r="A33" s="127" t="s">
        <v>63</v>
      </c>
      <c r="B33" s="128">
        <v>412100</v>
      </c>
      <c r="C33" s="129" t="s">
        <v>55</v>
      </c>
      <c r="D33" s="130">
        <f t="shared" si="4"/>
        <v>10540</v>
      </c>
      <c r="E33" s="131"/>
      <c r="F33" s="132"/>
      <c r="G33" s="133"/>
      <c r="H33" s="133">
        <v>10050</v>
      </c>
      <c r="I33" s="133">
        <v>490</v>
      </c>
      <c r="J33" s="134"/>
      <c r="K33" s="135"/>
    </row>
    <row r="34" spans="1:11" s="136" customFormat="1" ht="22.5" customHeight="1">
      <c r="A34" s="127" t="s">
        <v>95</v>
      </c>
      <c r="B34" s="128">
        <v>412200</v>
      </c>
      <c r="C34" s="129" t="s">
        <v>56</v>
      </c>
      <c r="D34" s="130">
        <f t="shared" si="4"/>
        <v>4050</v>
      </c>
      <c r="E34" s="131"/>
      <c r="F34" s="132"/>
      <c r="G34" s="133"/>
      <c r="H34" s="133">
        <v>3800</v>
      </c>
      <c r="I34" s="133">
        <v>250</v>
      </c>
      <c r="J34" s="134"/>
      <c r="K34" s="135"/>
    </row>
    <row r="35" spans="1:11" s="136" customFormat="1" ht="22.5" customHeight="1" thickBot="1">
      <c r="A35" s="137" t="s">
        <v>96</v>
      </c>
      <c r="B35" s="138">
        <v>412300</v>
      </c>
      <c r="C35" s="139" t="s">
        <v>57</v>
      </c>
      <c r="D35" s="140">
        <f t="shared" si="4"/>
        <v>0</v>
      </c>
      <c r="E35" s="141"/>
      <c r="F35" s="142"/>
      <c r="G35" s="143"/>
      <c r="H35" s="143">
        <v>0</v>
      </c>
      <c r="I35" s="143"/>
      <c r="J35" s="144"/>
      <c r="K35" s="135"/>
    </row>
    <row r="36" spans="1:11" s="121" customFormat="1" ht="22.5" customHeight="1">
      <c r="A36" s="122" t="s">
        <v>0</v>
      </c>
      <c r="B36" s="123">
        <v>413000</v>
      </c>
      <c r="C36" s="124" t="s">
        <v>127</v>
      </c>
      <c r="D36" s="125">
        <f t="shared" si="4"/>
        <v>350</v>
      </c>
      <c r="E36" s="145">
        <f>E37</f>
        <v>0</v>
      </c>
      <c r="F36" s="145">
        <f>F37</f>
        <v>0</v>
      </c>
      <c r="G36" s="145">
        <f>G37</f>
        <v>0</v>
      </c>
      <c r="H36" s="145">
        <f>H37</f>
        <v>0</v>
      </c>
      <c r="I36" s="145">
        <f>I37</f>
        <v>350</v>
      </c>
      <c r="J36" s="146">
        <f>SUM(J37)</f>
        <v>0</v>
      </c>
      <c r="K36" s="135"/>
    </row>
    <row r="37" spans="1:11" s="136" customFormat="1" ht="22.5" customHeight="1" thickBot="1">
      <c r="A37" s="137" t="s">
        <v>64</v>
      </c>
      <c r="B37" s="138">
        <v>413142</v>
      </c>
      <c r="C37" s="139" t="s">
        <v>59</v>
      </c>
      <c r="D37" s="140">
        <f aca="true" t="shared" si="6" ref="D37:D46">SUM(E37:J37)</f>
        <v>350</v>
      </c>
      <c r="E37" s="141"/>
      <c r="F37" s="142"/>
      <c r="G37" s="143"/>
      <c r="H37" s="143"/>
      <c r="I37" s="143">
        <v>350</v>
      </c>
      <c r="J37" s="144"/>
      <c r="K37" s="135"/>
    </row>
    <row r="38" spans="1:11" s="121" customFormat="1" ht="22.5" customHeight="1">
      <c r="A38" s="122" t="s">
        <v>65</v>
      </c>
      <c r="B38" s="123">
        <v>414000</v>
      </c>
      <c r="C38" s="124" t="s">
        <v>128</v>
      </c>
      <c r="D38" s="125">
        <f t="shared" si="6"/>
        <v>1300</v>
      </c>
      <c r="E38" s="145">
        <f aca="true" t="shared" si="7" ref="E38:J38">E39+E40</f>
        <v>0</v>
      </c>
      <c r="F38" s="145">
        <f t="shared" si="7"/>
        <v>0</v>
      </c>
      <c r="G38" s="145">
        <f t="shared" si="7"/>
        <v>0</v>
      </c>
      <c r="H38" s="145">
        <f t="shared" si="7"/>
        <v>1100</v>
      </c>
      <c r="I38" s="145">
        <f t="shared" si="7"/>
        <v>200</v>
      </c>
      <c r="J38" s="145">
        <f t="shared" si="7"/>
        <v>0</v>
      </c>
      <c r="K38" s="135"/>
    </row>
    <row r="39" spans="1:11" s="136" customFormat="1" ht="22.5" customHeight="1" thickBot="1">
      <c r="A39" s="137" t="s">
        <v>66</v>
      </c>
      <c r="B39" s="138">
        <v>414300</v>
      </c>
      <c r="C39" s="139" t="s">
        <v>60</v>
      </c>
      <c r="D39" s="140">
        <f t="shared" si="6"/>
        <v>1100</v>
      </c>
      <c r="E39" s="141">
        <v>0</v>
      </c>
      <c r="F39" s="142"/>
      <c r="G39" s="143">
        <v>0</v>
      </c>
      <c r="H39" s="143">
        <v>900</v>
      </c>
      <c r="I39" s="143">
        <v>200</v>
      </c>
      <c r="J39" s="144"/>
      <c r="K39" s="135"/>
    </row>
    <row r="40" spans="1:11" s="136" customFormat="1" ht="22.5" customHeight="1" thickBot="1">
      <c r="A40" s="147" t="s">
        <v>194</v>
      </c>
      <c r="B40" s="148">
        <v>414400</v>
      </c>
      <c r="C40" s="149" t="s">
        <v>195</v>
      </c>
      <c r="D40" s="150">
        <f t="shared" si="6"/>
        <v>200</v>
      </c>
      <c r="E40" s="151"/>
      <c r="F40" s="152"/>
      <c r="G40" s="153"/>
      <c r="H40" s="153">
        <v>200</v>
      </c>
      <c r="I40" s="153"/>
      <c r="J40" s="154"/>
      <c r="K40" s="135"/>
    </row>
    <row r="41" spans="1:11" s="121" customFormat="1" ht="22.5" customHeight="1">
      <c r="A41" s="122" t="s">
        <v>67</v>
      </c>
      <c r="B41" s="123">
        <v>415000</v>
      </c>
      <c r="C41" s="124" t="s">
        <v>126</v>
      </c>
      <c r="D41" s="125">
        <f t="shared" si="6"/>
        <v>3500</v>
      </c>
      <c r="E41" s="145">
        <f aca="true" t="shared" si="8" ref="E41:J41">E42</f>
        <v>0</v>
      </c>
      <c r="F41" s="145">
        <f t="shared" si="8"/>
        <v>0</v>
      </c>
      <c r="G41" s="145">
        <f t="shared" si="8"/>
        <v>0</v>
      </c>
      <c r="H41" s="145">
        <f t="shared" si="8"/>
        <v>3500</v>
      </c>
      <c r="I41" s="145">
        <f t="shared" si="8"/>
        <v>0</v>
      </c>
      <c r="J41" s="145">
        <f t="shared" si="8"/>
        <v>0</v>
      </c>
      <c r="K41" s="135"/>
    </row>
    <row r="42" spans="1:11" s="136" customFormat="1" ht="22.5" customHeight="1" thickBot="1">
      <c r="A42" s="137" t="s">
        <v>68</v>
      </c>
      <c r="B42" s="138">
        <v>415112</v>
      </c>
      <c r="C42" s="139" t="s">
        <v>61</v>
      </c>
      <c r="D42" s="140">
        <f t="shared" si="6"/>
        <v>3500</v>
      </c>
      <c r="E42" s="141">
        <v>0</v>
      </c>
      <c r="F42" s="142"/>
      <c r="G42" s="143"/>
      <c r="H42" s="143">
        <v>3500</v>
      </c>
      <c r="I42" s="143"/>
      <c r="J42" s="144"/>
      <c r="K42" s="135"/>
    </row>
    <row r="43" spans="1:11" s="121" customFormat="1" ht="45.75" customHeight="1">
      <c r="A43" s="122" t="s">
        <v>69</v>
      </c>
      <c r="B43" s="123">
        <v>416000</v>
      </c>
      <c r="C43" s="124" t="s">
        <v>132</v>
      </c>
      <c r="D43" s="125">
        <f t="shared" si="6"/>
        <v>2050</v>
      </c>
      <c r="E43" s="126">
        <f>SUM(E44:E45)</f>
        <v>0</v>
      </c>
      <c r="F43" s="126">
        <f>SUM(F44:F45)</f>
        <v>0</v>
      </c>
      <c r="G43" s="145">
        <f>G44</f>
        <v>0</v>
      </c>
      <c r="H43" s="145">
        <f>H44</f>
        <v>1800</v>
      </c>
      <c r="I43" s="145">
        <f>I44</f>
        <v>250</v>
      </c>
      <c r="J43" s="146">
        <f>SUM(J44)</f>
        <v>0</v>
      </c>
      <c r="K43" s="135"/>
    </row>
    <row r="44" spans="1:11" s="136" customFormat="1" ht="22.5" customHeight="1" thickBot="1">
      <c r="A44" s="137" t="s">
        <v>70</v>
      </c>
      <c r="B44" s="138">
        <v>416111</v>
      </c>
      <c r="C44" s="139" t="s">
        <v>62</v>
      </c>
      <c r="D44" s="140">
        <f t="shared" si="6"/>
        <v>2050</v>
      </c>
      <c r="E44" s="141"/>
      <c r="F44" s="142"/>
      <c r="G44" s="143"/>
      <c r="H44" s="143">
        <v>1800</v>
      </c>
      <c r="I44" s="143">
        <v>250</v>
      </c>
      <c r="J44" s="144"/>
      <c r="K44" s="135"/>
    </row>
    <row r="45" spans="1:11" s="121" customFormat="1" ht="19.5" customHeight="1">
      <c r="A45" s="155" t="s">
        <v>71</v>
      </c>
      <c r="B45" s="156">
        <v>421000</v>
      </c>
      <c r="C45" s="157" t="s">
        <v>173</v>
      </c>
      <c r="D45" s="125">
        <f t="shared" si="6"/>
        <v>8690</v>
      </c>
      <c r="E45" s="126">
        <f aca="true" t="shared" si="9" ref="E45:J45">SUM(E46:E59)</f>
        <v>0</v>
      </c>
      <c r="F45" s="126">
        <f t="shared" si="9"/>
        <v>0</v>
      </c>
      <c r="G45" s="126">
        <f t="shared" si="9"/>
        <v>0</v>
      </c>
      <c r="H45" s="126">
        <f t="shared" si="9"/>
        <v>7430</v>
      </c>
      <c r="I45" s="126">
        <f t="shared" si="9"/>
        <v>1260</v>
      </c>
      <c r="J45" s="126">
        <f t="shared" si="9"/>
        <v>0</v>
      </c>
      <c r="K45" s="135"/>
    </row>
    <row r="46" spans="1:11" s="136" customFormat="1" ht="19.5" customHeight="1">
      <c r="A46" s="158" t="s">
        <v>72</v>
      </c>
      <c r="B46" s="159">
        <v>421111</v>
      </c>
      <c r="C46" s="160" t="s">
        <v>13</v>
      </c>
      <c r="D46" s="130">
        <f t="shared" si="6"/>
        <v>300</v>
      </c>
      <c r="E46" s="131"/>
      <c r="F46" s="161"/>
      <c r="G46" s="132"/>
      <c r="H46" s="132">
        <v>300</v>
      </c>
      <c r="I46" s="132">
        <v>0</v>
      </c>
      <c r="J46" s="162"/>
      <c r="K46" s="135"/>
    </row>
    <row r="47" spans="1:11" s="136" customFormat="1" ht="19.5" customHeight="1">
      <c r="A47" s="158" t="s">
        <v>73</v>
      </c>
      <c r="B47" s="159">
        <v>421211</v>
      </c>
      <c r="C47" s="160" t="s">
        <v>14</v>
      </c>
      <c r="D47" s="130">
        <f aca="true" t="shared" si="10" ref="D47:D73">SUM(E47:J47)</f>
        <v>1660</v>
      </c>
      <c r="E47" s="131"/>
      <c r="F47" s="161"/>
      <c r="G47" s="132"/>
      <c r="H47" s="132">
        <v>1600</v>
      </c>
      <c r="I47" s="132">
        <v>60</v>
      </c>
      <c r="J47" s="162"/>
      <c r="K47" s="135"/>
    </row>
    <row r="48" spans="1:11" s="136" customFormat="1" ht="19.5" customHeight="1">
      <c r="A48" s="158" t="s">
        <v>74</v>
      </c>
      <c r="B48" s="159">
        <v>421221</v>
      </c>
      <c r="C48" s="160" t="s">
        <v>190</v>
      </c>
      <c r="D48" s="130">
        <f t="shared" si="10"/>
        <v>3550</v>
      </c>
      <c r="E48" s="131"/>
      <c r="F48" s="161"/>
      <c r="G48" s="132"/>
      <c r="H48" s="132">
        <v>3250</v>
      </c>
      <c r="I48" s="132">
        <v>300</v>
      </c>
      <c r="J48" s="162"/>
      <c r="K48" s="135"/>
    </row>
    <row r="49" spans="1:11" s="136" customFormat="1" ht="19.5" customHeight="1">
      <c r="A49" s="158" t="s">
        <v>75</v>
      </c>
      <c r="B49" s="159">
        <v>421311</v>
      </c>
      <c r="C49" s="160" t="s">
        <v>15</v>
      </c>
      <c r="D49" s="130">
        <f t="shared" si="10"/>
        <v>400</v>
      </c>
      <c r="E49" s="131"/>
      <c r="F49" s="161"/>
      <c r="G49" s="132"/>
      <c r="H49" s="132">
        <v>360</v>
      </c>
      <c r="I49" s="132">
        <v>40</v>
      </c>
      <c r="J49" s="162"/>
      <c r="K49" s="135"/>
    </row>
    <row r="50" spans="1:11" s="136" customFormat="1" ht="19.5" customHeight="1">
      <c r="A50" s="158" t="s">
        <v>160</v>
      </c>
      <c r="B50" s="159">
        <v>421321</v>
      </c>
      <c r="C50" s="160" t="s">
        <v>168</v>
      </c>
      <c r="D50" s="130">
        <f t="shared" si="10"/>
        <v>150</v>
      </c>
      <c r="E50" s="131"/>
      <c r="F50" s="161"/>
      <c r="G50" s="132"/>
      <c r="H50" s="132">
        <v>150</v>
      </c>
      <c r="I50" s="132"/>
      <c r="J50" s="162"/>
      <c r="K50" s="135"/>
    </row>
    <row r="51" spans="1:11" s="136" customFormat="1" ht="19.5" customHeight="1">
      <c r="A51" s="158" t="s">
        <v>76</v>
      </c>
      <c r="B51" s="159">
        <v>421324</v>
      </c>
      <c r="C51" s="160" t="s">
        <v>161</v>
      </c>
      <c r="D51" s="130">
        <f t="shared" si="10"/>
        <v>200</v>
      </c>
      <c r="E51" s="131"/>
      <c r="F51" s="161"/>
      <c r="G51" s="132"/>
      <c r="H51" s="132">
        <v>200</v>
      </c>
      <c r="I51" s="132"/>
      <c r="J51" s="162"/>
      <c r="K51" s="135"/>
    </row>
    <row r="52" spans="1:11" s="136" customFormat="1" ht="19.5" customHeight="1">
      <c r="A52" s="158" t="s">
        <v>77</v>
      </c>
      <c r="B52" s="159">
        <v>421411</v>
      </c>
      <c r="C52" s="160" t="s">
        <v>16</v>
      </c>
      <c r="D52" s="130">
        <f t="shared" si="10"/>
        <v>300</v>
      </c>
      <c r="E52" s="131"/>
      <c r="F52" s="161"/>
      <c r="G52" s="132"/>
      <c r="H52" s="132">
        <v>300</v>
      </c>
      <c r="I52" s="132"/>
      <c r="J52" s="162"/>
      <c r="K52" s="135"/>
    </row>
    <row r="53" spans="1:11" s="136" customFormat="1" ht="19.5" customHeight="1">
      <c r="A53" s="158" t="s">
        <v>78</v>
      </c>
      <c r="B53" s="159">
        <v>421412</v>
      </c>
      <c r="C53" s="160" t="s">
        <v>17</v>
      </c>
      <c r="D53" s="130">
        <f t="shared" si="10"/>
        <v>150</v>
      </c>
      <c r="E53" s="131"/>
      <c r="F53" s="161"/>
      <c r="G53" s="132"/>
      <c r="H53" s="132">
        <v>150</v>
      </c>
      <c r="I53" s="132"/>
      <c r="J53" s="162"/>
      <c r="K53" s="135"/>
    </row>
    <row r="54" spans="1:11" s="136" customFormat="1" ht="19.5" customHeight="1">
      <c r="A54" s="158" t="s">
        <v>79</v>
      </c>
      <c r="B54" s="159">
        <v>421414</v>
      </c>
      <c r="C54" s="160" t="s">
        <v>18</v>
      </c>
      <c r="D54" s="130">
        <f t="shared" si="10"/>
        <v>620</v>
      </c>
      <c r="E54" s="131"/>
      <c r="F54" s="161"/>
      <c r="G54" s="132"/>
      <c r="H54" s="132">
        <v>170</v>
      </c>
      <c r="I54" s="132">
        <v>450</v>
      </c>
      <c r="J54" s="162"/>
      <c r="K54" s="135"/>
    </row>
    <row r="55" spans="1:11" s="136" customFormat="1" ht="19.5" customHeight="1">
      <c r="A55" s="158" t="s">
        <v>97</v>
      </c>
      <c r="B55" s="159">
        <v>421421</v>
      </c>
      <c r="C55" s="160" t="s">
        <v>19</v>
      </c>
      <c r="D55" s="130">
        <f t="shared" si="10"/>
        <v>100</v>
      </c>
      <c r="E55" s="131"/>
      <c r="F55" s="161"/>
      <c r="G55" s="132"/>
      <c r="H55" s="132">
        <v>100</v>
      </c>
      <c r="I55" s="132"/>
      <c r="J55" s="162"/>
      <c r="K55" s="135"/>
    </row>
    <row r="56" spans="1:11" s="136" customFormat="1" ht="19.5" customHeight="1">
      <c r="A56" s="158" t="s">
        <v>98</v>
      </c>
      <c r="B56" s="159">
        <v>421511</v>
      </c>
      <c r="C56" s="160" t="s">
        <v>20</v>
      </c>
      <c r="D56" s="130">
        <f t="shared" si="10"/>
        <v>400</v>
      </c>
      <c r="E56" s="131"/>
      <c r="F56" s="161"/>
      <c r="G56" s="132"/>
      <c r="H56" s="132">
        <v>350</v>
      </c>
      <c r="I56" s="132">
        <v>50</v>
      </c>
      <c r="J56" s="162"/>
      <c r="K56" s="135"/>
    </row>
    <row r="57" spans="1:11" s="136" customFormat="1" ht="19.5" customHeight="1">
      <c r="A57" s="158" t="s">
        <v>99</v>
      </c>
      <c r="B57" s="159">
        <v>421512</v>
      </c>
      <c r="C57" s="160" t="s">
        <v>21</v>
      </c>
      <c r="D57" s="130">
        <f t="shared" si="10"/>
        <v>190</v>
      </c>
      <c r="E57" s="131"/>
      <c r="F57" s="161"/>
      <c r="G57" s="132" t="s">
        <v>24</v>
      </c>
      <c r="H57" s="132">
        <v>150</v>
      </c>
      <c r="I57" s="132">
        <v>40</v>
      </c>
      <c r="J57" s="162"/>
      <c r="K57" s="135"/>
    </row>
    <row r="58" spans="1:11" s="163" customFormat="1" ht="19.5" customHeight="1">
      <c r="A58" s="158" t="s">
        <v>100</v>
      </c>
      <c r="B58" s="159">
        <v>421521</v>
      </c>
      <c r="C58" s="160" t="s">
        <v>22</v>
      </c>
      <c r="D58" s="130">
        <f t="shared" si="10"/>
        <v>190</v>
      </c>
      <c r="E58" s="131"/>
      <c r="F58" s="161"/>
      <c r="G58" s="132" t="s">
        <v>24</v>
      </c>
      <c r="H58" s="132">
        <v>150</v>
      </c>
      <c r="I58" s="132">
        <v>40</v>
      </c>
      <c r="J58" s="162"/>
      <c r="K58" s="135"/>
    </row>
    <row r="59" spans="1:11" s="136" customFormat="1" ht="19.5" customHeight="1" thickBot="1">
      <c r="A59" s="158" t="s">
        <v>169</v>
      </c>
      <c r="B59" s="164">
        <v>421900</v>
      </c>
      <c r="C59" s="165" t="s">
        <v>23</v>
      </c>
      <c r="D59" s="130">
        <f t="shared" si="10"/>
        <v>480</v>
      </c>
      <c r="E59" s="141"/>
      <c r="F59" s="166"/>
      <c r="G59" s="142"/>
      <c r="H59" s="142">
        <v>200</v>
      </c>
      <c r="I59" s="142">
        <v>280</v>
      </c>
      <c r="J59" s="167"/>
      <c r="K59" s="135"/>
    </row>
    <row r="60" spans="1:11" s="121" customFormat="1" ht="19.5" customHeight="1">
      <c r="A60" s="155" t="s">
        <v>80</v>
      </c>
      <c r="B60" s="156">
        <v>423000</v>
      </c>
      <c r="C60" s="168" t="s">
        <v>125</v>
      </c>
      <c r="D60" s="125">
        <f t="shared" si="10"/>
        <v>3600</v>
      </c>
      <c r="E60" s="126">
        <f aca="true" t="shared" si="11" ref="E60:J60">SUM(E61:E69)</f>
        <v>0</v>
      </c>
      <c r="F60" s="126">
        <f t="shared" si="11"/>
        <v>0</v>
      </c>
      <c r="G60" s="126">
        <f t="shared" si="11"/>
        <v>1050</v>
      </c>
      <c r="H60" s="126">
        <f t="shared" si="11"/>
        <v>1900</v>
      </c>
      <c r="I60" s="126">
        <f t="shared" si="11"/>
        <v>650</v>
      </c>
      <c r="J60" s="126">
        <f t="shared" si="11"/>
        <v>0</v>
      </c>
      <c r="K60" s="135"/>
    </row>
    <row r="61" spans="1:11" s="136" customFormat="1" ht="19.5" customHeight="1">
      <c r="A61" s="158" t="s">
        <v>81</v>
      </c>
      <c r="B61" s="159">
        <v>423211</v>
      </c>
      <c r="C61" s="169" t="s">
        <v>30</v>
      </c>
      <c r="D61" s="130">
        <f t="shared" si="10"/>
        <v>1200</v>
      </c>
      <c r="E61" s="131"/>
      <c r="F61" s="170"/>
      <c r="G61" s="132"/>
      <c r="H61" s="132">
        <v>1200</v>
      </c>
      <c r="I61" s="132">
        <v>0</v>
      </c>
      <c r="J61" s="162"/>
      <c r="K61" s="135"/>
    </row>
    <row r="62" spans="1:11" s="136" customFormat="1" ht="19.5" customHeight="1">
      <c r="A62" s="158" t="s">
        <v>82</v>
      </c>
      <c r="B62" s="159">
        <v>423221</v>
      </c>
      <c r="C62" s="169" t="s">
        <v>31</v>
      </c>
      <c r="D62" s="130">
        <f t="shared" si="10"/>
        <v>250</v>
      </c>
      <c r="E62" s="131"/>
      <c r="F62" s="170"/>
      <c r="G62" s="132">
        <v>100</v>
      </c>
      <c r="H62" s="132">
        <v>150</v>
      </c>
      <c r="I62" s="132"/>
      <c r="J62" s="162"/>
      <c r="K62" s="135"/>
    </row>
    <row r="63" spans="1:11" s="136" customFormat="1" ht="19.5" customHeight="1">
      <c r="A63" s="158" t="s">
        <v>101</v>
      </c>
      <c r="B63" s="159">
        <v>423300</v>
      </c>
      <c r="C63" s="169" t="s">
        <v>25</v>
      </c>
      <c r="D63" s="130">
        <f t="shared" si="10"/>
        <v>250</v>
      </c>
      <c r="E63" s="131"/>
      <c r="F63" s="170"/>
      <c r="G63" s="132"/>
      <c r="H63" s="132">
        <v>150</v>
      </c>
      <c r="I63" s="132">
        <v>100</v>
      </c>
      <c r="J63" s="162"/>
      <c r="K63" s="135"/>
    </row>
    <row r="64" spans="1:11" s="136" customFormat="1" ht="19.5" customHeight="1">
      <c r="A64" s="158" t="s">
        <v>102</v>
      </c>
      <c r="B64" s="159">
        <v>423430</v>
      </c>
      <c r="C64" s="169" t="s">
        <v>26</v>
      </c>
      <c r="D64" s="130">
        <f t="shared" si="10"/>
        <v>350</v>
      </c>
      <c r="E64" s="131"/>
      <c r="F64" s="170"/>
      <c r="G64" s="132"/>
      <c r="H64" s="132">
        <v>250</v>
      </c>
      <c r="I64" s="132">
        <v>100</v>
      </c>
      <c r="J64" s="162"/>
      <c r="K64" s="135"/>
    </row>
    <row r="65" spans="1:11" s="136" customFormat="1" ht="19.5" customHeight="1">
      <c r="A65" s="158" t="s">
        <v>103</v>
      </c>
      <c r="B65" s="159">
        <v>423520</v>
      </c>
      <c r="C65" s="169" t="s">
        <v>136</v>
      </c>
      <c r="D65" s="130">
        <f t="shared" si="10"/>
        <v>50</v>
      </c>
      <c r="E65" s="131"/>
      <c r="F65" s="170"/>
      <c r="G65" s="132"/>
      <c r="H65" s="132"/>
      <c r="I65" s="132">
        <v>50</v>
      </c>
      <c r="J65" s="162"/>
      <c r="K65" s="135"/>
    </row>
    <row r="66" spans="1:11" s="136" customFormat="1" ht="19.5" customHeight="1">
      <c r="A66" s="158" t="s">
        <v>104</v>
      </c>
      <c r="B66" s="159">
        <v>423590</v>
      </c>
      <c r="C66" s="169" t="s">
        <v>146</v>
      </c>
      <c r="D66" s="130">
        <f t="shared" si="10"/>
        <v>300</v>
      </c>
      <c r="E66" s="131"/>
      <c r="F66" s="170"/>
      <c r="G66" s="132">
        <v>300</v>
      </c>
      <c r="H66" s="132"/>
      <c r="I66" s="132">
        <v>0</v>
      </c>
      <c r="J66" s="162"/>
      <c r="K66" s="135"/>
    </row>
    <row r="67" spans="1:11" s="136" customFormat="1" ht="19.5" customHeight="1">
      <c r="A67" s="158" t="s">
        <v>147</v>
      </c>
      <c r="B67" s="159">
        <v>423711</v>
      </c>
      <c r="C67" s="169" t="s">
        <v>27</v>
      </c>
      <c r="D67" s="130">
        <f t="shared" si="10"/>
        <v>380</v>
      </c>
      <c r="E67" s="131"/>
      <c r="F67" s="170"/>
      <c r="G67" s="132"/>
      <c r="H67" s="132"/>
      <c r="I67" s="132">
        <v>380</v>
      </c>
      <c r="J67" s="162"/>
      <c r="K67" s="135"/>
    </row>
    <row r="68" spans="1:11" s="136" customFormat="1" ht="19.5" customHeight="1">
      <c r="A68" s="158" t="s">
        <v>105</v>
      </c>
      <c r="B68" s="159">
        <v>423712</v>
      </c>
      <c r="C68" s="169" t="s">
        <v>28</v>
      </c>
      <c r="D68" s="130">
        <f t="shared" si="10"/>
        <v>20</v>
      </c>
      <c r="E68" s="131"/>
      <c r="F68" s="170"/>
      <c r="G68" s="132"/>
      <c r="H68" s="132"/>
      <c r="I68" s="132">
        <v>20</v>
      </c>
      <c r="J68" s="162"/>
      <c r="K68" s="135"/>
    </row>
    <row r="69" spans="1:11" s="136" customFormat="1" ht="19.5" customHeight="1" thickBot="1">
      <c r="A69" s="158" t="s">
        <v>106</v>
      </c>
      <c r="B69" s="164">
        <v>423911</v>
      </c>
      <c r="C69" s="171" t="s">
        <v>29</v>
      </c>
      <c r="D69" s="130">
        <f t="shared" si="10"/>
        <v>800</v>
      </c>
      <c r="E69" s="141"/>
      <c r="F69" s="172"/>
      <c r="G69" s="142">
        <v>650</v>
      </c>
      <c r="H69" s="142">
        <v>150</v>
      </c>
      <c r="I69" s="142">
        <v>0</v>
      </c>
      <c r="J69" s="167"/>
      <c r="K69" s="135"/>
    </row>
    <row r="70" spans="1:11" s="121" customFormat="1" ht="19.5" customHeight="1">
      <c r="A70" s="155" t="s">
        <v>83</v>
      </c>
      <c r="B70" s="156">
        <v>424000</v>
      </c>
      <c r="C70" s="168" t="s">
        <v>175</v>
      </c>
      <c r="D70" s="125">
        <f t="shared" si="10"/>
        <v>4500</v>
      </c>
      <c r="E70" s="126">
        <f aca="true" t="shared" si="12" ref="E70:J70">SUM(E71:E73)</f>
        <v>0</v>
      </c>
      <c r="F70" s="126">
        <f t="shared" si="12"/>
        <v>0</v>
      </c>
      <c r="G70" s="126">
        <f>SUM(G71:G73)</f>
        <v>4500</v>
      </c>
      <c r="H70" s="126">
        <f>SUM(H71:H73)</f>
        <v>0</v>
      </c>
      <c r="I70" s="126">
        <f t="shared" si="12"/>
        <v>0</v>
      </c>
      <c r="J70" s="173">
        <f t="shared" si="12"/>
        <v>0</v>
      </c>
      <c r="K70" s="135"/>
    </row>
    <row r="71" spans="1:20" s="136" customFormat="1" ht="19.5" customHeight="1">
      <c r="A71" s="158" t="s">
        <v>84</v>
      </c>
      <c r="B71" s="159">
        <v>424300</v>
      </c>
      <c r="C71" s="169" t="s">
        <v>32</v>
      </c>
      <c r="D71" s="130">
        <f t="shared" si="10"/>
        <v>4350</v>
      </c>
      <c r="E71" s="131"/>
      <c r="F71" s="170"/>
      <c r="G71" s="132">
        <v>4350</v>
      </c>
      <c r="H71" s="132">
        <v>0</v>
      </c>
      <c r="I71" s="132"/>
      <c r="J71" s="162"/>
      <c r="K71" s="174"/>
      <c r="L71" s="175"/>
      <c r="M71" s="175"/>
      <c r="N71" s="175"/>
      <c r="O71" s="175"/>
      <c r="P71" s="175"/>
      <c r="Q71" s="175"/>
      <c r="R71" s="175"/>
      <c r="S71" s="175"/>
      <c r="T71" s="175"/>
    </row>
    <row r="72" spans="1:20" s="136" customFormat="1" ht="19.5" customHeight="1">
      <c r="A72" s="158" t="s">
        <v>85</v>
      </c>
      <c r="B72" s="176">
        <v>424600</v>
      </c>
      <c r="C72" s="177" t="s">
        <v>165</v>
      </c>
      <c r="D72" s="178">
        <f t="shared" si="10"/>
        <v>0</v>
      </c>
      <c r="E72" s="179"/>
      <c r="F72" s="180"/>
      <c r="G72" s="181"/>
      <c r="H72" s="181"/>
      <c r="I72" s="181"/>
      <c r="J72" s="182"/>
      <c r="K72" s="174"/>
      <c r="L72" s="175"/>
      <c r="M72" s="175"/>
      <c r="N72" s="175"/>
      <c r="O72" s="175"/>
      <c r="P72" s="175"/>
      <c r="Q72" s="175"/>
      <c r="R72" s="175"/>
      <c r="S72" s="183"/>
      <c r="T72" s="175"/>
    </row>
    <row r="73" spans="1:20" s="136" customFormat="1" ht="19.5" customHeight="1" thickBot="1">
      <c r="A73" s="184" t="s">
        <v>174</v>
      </c>
      <c r="B73" s="164">
        <v>424900</v>
      </c>
      <c r="C73" s="171" t="s">
        <v>33</v>
      </c>
      <c r="D73" s="140">
        <f t="shared" si="10"/>
        <v>150</v>
      </c>
      <c r="E73" s="141"/>
      <c r="F73" s="172"/>
      <c r="G73" s="142">
        <v>150</v>
      </c>
      <c r="H73" s="142"/>
      <c r="I73" s="142"/>
      <c r="J73" s="167"/>
      <c r="K73" s="174"/>
      <c r="L73" s="175"/>
      <c r="M73" s="175"/>
      <c r="N73" s="175"/>
      <c r="O73" s="175"/>
      <c r="P73" s="175"/>
      <c r="Q73" s="175"/>
      <c r="R73" s="175"/>
      <c r="S73" s="183"/>
      <c r="T73" s="175"/>
    </row>
    <row r="74" spans="1:20" s="121" customFormat="1" ht="39.75" customHeight="1">
      <c r="A74" s="155" t="s">
        <v>86</v>
      </c>
      <c r="B74" s="156">
        <v>425000</v>
      </c>
      <c r="C74" s="168" t="s">
        <v>124</v>
      </c>
      <c r="D74" s="125">
        <f aca="true" t="shared" si="13" ref="D74:D79">SUM(E74:J74)</f>
        <v>3250</v>
      </c>
      <c r="E74" s="126">
        <f aca="true" t="shared" si="14" ref="E74:J74">E75+E80</f>
        <v>0</v>
      </c>
      <c r="F74" s="126">
        <f t="shared" si="14"/>
        <v>0</v>
      </c>
      <c r="G74" s="126">
        <f t="shared" si="14"/>
        <v>900</v>
      </c>
      <c r="H74" s="126">
        <f>H75+H80</f>
        <v>2350</v>
      </c>
      <c r="I74" s="126">
        <f t="shared" si="14"/>
        <v>0</v>
      </c>
      <c r="J74" s="173">
        <f t="shared" si="14"/>
        <v>0</v>
      </c>
      <c r="K74" s="174"/>
      <c r="L74" s="185"/>
      <c r="M74" s="185"/>
      <c r="N74" s="185"/>
      <c r="O74" s="185"/>
      <c r="P74" s="185"/>
      <c r="Q74" s="185"/>
      <c r="R74" s="185"/>
      <c r="S74" s="183"/>
      <c r="T74" s="185"/>
    </row>
    <row r="75" spans="1:20" s="121" customFormat="1" ht="39" customHeight="1">
      <c r="A75" s="186" t="s">
        <v>87</v>
      </c>
      <c r="B75" s="187">
        <v>425100</v>
      </c>
      <c r="C75" s="188" t="s">
        <v>149</v>
      </c>
      <c r="D75" s="189">
        <f t="shared" si="13"/>
        <v>1300</v>
      </c>
      <c r="E75" s="190">
        <f aca="true" t="shared" si="15" ref="E75:J75">SUM(E76:E79)</f>
        <v>0</v>
      </c>
      <c r="F75" s="190">
        <f t="shared" si="15"/>
        <v>0</v>
      </c>
      <c r="G75" s="190">
        <f t="shared" si="15"/>
        <v>400</v>
      </c>
      <c r="H75" s="190">
        <f t="shared" si="15"/>
        <v>900</v>
      </c>
      <c r="I75" s="190">
        <f t="shared" si="15"/>
        <v>0</v>
      </c>
      <c r="J75" s="191">
        <f t="shared" si="15"/>
        <v>0</v>
      </c>
      <c r="K75" s="174"/>
      <c r="L75" s="185"/>
      <c r="M75" s="185"/>
      <c r="N75" s="185"/>
      <c r="O75" s="185"/>
      <c r="P75" s="185"/>
      <c r="Q75" s="185"/>
      <c r="R75" s="185"/>
      <c r="S75" s="183"/>
      <c r="T75" s="185"/>
    </row>
    <row r="76" spans="1:20" s="136" customFormat="1" ht="19.5" customHeight="1">
      <c r="A76" s="192" t="s">
        <v>107</v>
      </c>
      <c r="B76" s="159">
        <v>425111</v>
      </c>
      <c r="C76" s="169" t="s">
        <v>185</v>
      </c>
      <c r="D76" s="130">
        <f t="shared" si="13"/>
        <v>1300</v>
      </c>
      <c r="E76" s="131"/>
      <c r="F76" s="170"/>
      <c r="G76" s="132">
        <v>400</v>
      </c>
      <c r="H76" s="132">
        <v>900</v>
      </c>
      <c r="I76" s="132">
        <v>0</v>
      </c>
      <c r="J76" s="162"/>
      <c r="K76" s="174"/>
      <c r="L76" s="175"/>
      <c r="M76" s="175"/>
      <c r="N76" s="175"/>
      <c r="O76" s="175"/>
      <c r="P76" s="175"/>
      <c r="Q76" s="175"/>
      <c r="R76" s="175"/>
      <c r="S76" s="183"/>
      <c r="T76" s="175"/>
    </row>
    <row r="77" spans="1:20" s="136" customFormat="1" ht="19.5" customHeight="1">
      <c r="A77" s="192" t="s">
        <v>108</v>
      </c>
      <c r="B77" s="159">
        <v>425113</v>
      </c>
      <c r="C77" s="169" t="s">
        <v>186</v>
      </c>
      <c r="D77" s="130">
        <f t="shared" si="13"/>
        <v>0</v>
      </c>
      <c r="E77" s="131"/>
      <c r="F77" s="170"/>
      <c r="G77" s="132"/>
      <c r="H77" s="132"/>
      <c r="I77" s="132"/>
      <c r="J77" s="162"/>
      <c r="K77" s="174"/>
      <c r="L77" s="175"/>
      <c r="M77" s="175"/>
      <c r="N77" s="175"/>
      <c r="O77" s="175"/>
      <c r="P77" s="175"/>
      <c r="Q77" s="175"/>
      <c r="R77" s="175"/>
      <c r="S77" s="183"/>
      <c r="T77" s="175"/>
    </row>
    <row r="78" spans="1:20" s="136" customFormat="1" ht="19.5" customHeight="1">
      <c r="A78" s="192" t="s">
        <v>148</v>
      </c>
      <c r="B78" s="159">
        <v>425115</v>
      </c>
      <c r="C78" s="160" t="s">
        <v>187</v>
      </c>
      <c r="D78" s="130">
        <f t="shared" si="13"/>
        <v>0</v>
      </c>
      <c r="E78" s="131"/>
      <c r="F78" s="161"/>
      <c r="G78" s="132"/>
      <c r="H78" s="132"/>
      <c r="I78" s="132"/>
      <c r="J78" s="162"/>
      <c r="K78" s="174"/>
      <c r="L78" s="175"/>
      <c r="M78" s="175"/>
      <c r="N78" s="175"/>
      <c r="O78" s="175"/>
      <c r="P78" s="175"/>
      <c r="Q78" s="175"/>
      <c r="R78" s="175"/>
      <c r="S78" s="183"/>
      <c r="T78" s="175"/>
    </row>
    <row r="79" spans="1:20" s="136" customFormat="1" ht="19.5" customHeight="1">
      <c r="A79" s="192" t="s">
        <v>109</v>
      </c>
      <c r="B79" s="159">
        <v>425117</v>
      </c>
      <c r="C79" s="160" t="s">
        <v>184</v>
      </c>
      <c r="D79" s="130">
        <f t="shared" si="13"/>
        <v>0</v>
      </c>
      <c r="E79" s="131"/>
      <c r="F79" s="161"/>
      <c r="G79" s="132"/>
      <c r="H79" s="132"/>
      <c r="I79" s="132"/>
      <c r="J79" s="162"/>
      <c r="K79" s="174"/>
      <c r="L79" s="175"/>
      <c r="M79" s="175"/>
      <c r="N79" s="175"/>
      <c r="O79" s="175"/>
      <c r="P79" s="175"/>
      <c r="Q79" s="175"/>
      <c r="R79" s="175"/>
      <c r="S79" s="183"/>
      <c r="T79" s="175"/>
    </row>
    <row r="80" spans="1:20" s="121" customFormat="1" ht="39" customHeight="1">
      <c r="A80" s="193" t="s">
        <v>88</v>
      </c>
      <c r="B80" s="194">
        <v>425200</v>
      </c>
      <c r="C80" s="195" t="s">
        <v>178</v>
      </c>
      <c r="D80" s="196">
        <f aca="true" t="shared" si="16" ref="D80:D108">SUM(E80:J80)</f>
        <v>1950</v>
      </c>
      <c r="E80" s="197">
        <f aca="true" t="shared" si="17" ref="E80:J80">SUM(E81:E87)</f>
        <v>0</v>
      </c>
      <c r="F80" s="197">
        <f t="shared" si="17"/>
        <v>0</v>
      </c>
      <c r="G80" s="197">
        <f t="shared" si="17"/>
        <v>500</v>
      </c>
      <c r="H80" s="197">
        <f t="shared" si="17"/>
        <v>1450</v>
      </c>
      <c r="I80" s="197">
        <f t="shared" si="17"/>
        <v>0</v>
      </c>
      <c r="J80" s="197">
        <f t="shared" si="17"/>
        <v>0</v>
      </c>
      <c r="K80" s="174"/>
      <c r="L80" s="185"/>
      <c r="M80" s="185"/>
      <c r="N80" s="185"/>
      <c r="O80" s="185"/>
      <c r="P80" s="185"/>
      <c r="Q80" s="185"/>
      <c r="R80" s="185"/>
      <c r="S80" s="183"/>
      <c r="T80" s="185"/>
    </row>
    <row r="81" spans="1:20" s="136" customFormat="1" ht="19.5" customHeight="1">
      <c r="A81" s="192" t="s">
        <v>110</v>
      </c>
      <c r="B81" s="159">
        <v>425211</v>
      </c>
      <c r="C81" s="160" t="s">
        <v>34</v>
      </c>
      <c r="D81" s="130">
        <f t="shared" si="16"/>
        <v>500</v>
      </c>
      <c r="E81" s="131"/>
      <c r="F81" s="161"/>
      <c r="G81" s="132"/>
      <c r="H81" s="132">
        <v>500</v>
      </c>
      <c r="I81" s="132"/>
      <c r="J81" s="162"/>
      <c r="K81" s="174"/>
      <c r="L81" s="175"/>
      <c r="M81" s="175"/>
      <c r="N81" s="175"/>
      <c r="O81" s="175"/>
      <c r="P81" s="183"/>
      <c r="Q81" s="175"/>
      <c r="R81" s="183"/>
      <c r="S81" s="174"/>
      <c r="T81" s="175"/>
    </row>
    <row r="82" spans="1:20" s="136" customFormat="1" ht="19.5" customHeight="1">
      <c r="A82" s="192" t="s">
        <v>111</v>
      </c>
      <c r="B82" s="159">
        <v>425212</v>
      </c>
      <c r="C82" s="160" t="s">
        <v>35</v>
      </c>
      <c r="D82" s="130">
        <f t="shared" si="16"/>
        <v>300</v>
      </c>
      <c r="E82" s="131"/>
      <c r="F82" s="161"/>
      <c r="G82" s="132"/>
      <c r="H82" s="132">
        <v>300</v>
      </c>
      <c r="I82" s="132"/>
      <c r="J82" s="162"/>
      <c r="K82" s="174"/>
      <c r="L82" s="175"/>
      <c r="M82" s="175"/>
      <c r="N82" s="175"/>
      <c r="O82" s="175"/>
      <c r="P82" s="183"/>
      <c r="Q82" s="175"/>
      <c r="R82" s="183"/>
      <c r="S82" s="175"/>
      <c r="T82" s="175"/>
    </row>
    <row r="83" spans="1:20" s="136" customFormat="1" ht="19.5" customHeight="1">
      <c r="A83" s="192" t="s">
        <v>112</v>
      </c>
      <c r="B83" s="159">
        <v>425222</v>
      </c>
      <c r="C83" s="160" t="s">
        <v>36</v>
      </c>
      <c r="D83" s="130">
        <f t="shared" si="16"/>
        <v>200</v>
      </c>
      <c r="E83" s="131"/>
      <c r="F83" s="161"/>
      <c r="G83" s="132"/>
      <c r="H83" s="132">
        <v>200</v>
      </c>
      <c r="I83" s="132"/>
      <c r="J83" s="162"/>
      <c r="K83" s="174"/>
      <c r="L83" s="175"/>
      <c r="M83" s="175"/>
      <c r="N83" s="175"/>
      <c r="O83" s="175"/>
      <c r="P83" s="183"/>
      <c r="Q83" s="175"/>
      <c r="R83" s="183"/>
      <c r="S83" s="175"/>
      <c r="T83" s="175"/>
    </row>
    <row r="84" spans="1:20" s="136" customFormat="1" ht="19.5" customHeight="1">
      <c r="A84" s="192" t="s">
        <v>113</v>
      </c>
      <c r="B84" s="159">
        <v>425223</v>
      </c>
      <c r="C84" s="160" t="s">
        <v>37</v>
      </c>
      <c r="D84" s="130">
        <f t="shared" si="16"/>
        <v>100</v>
      </c>
      <c r="E84" s="131"/>
      <c r="F84" s="161"/>
      <c r="G84" s="132"/>
      <c r="H84" s="132">
        <v>100</v>
      </c>
      <c r="I84" s="132"/>
      <c r="J84" s="162"/>
      <c r="K84" s="174"/>
      <c r="L84" s="175"/>
      <c r="M84" s="175"/>
      <c r="N84" s="175"/>
      <c r="O84" s="175"/>
      <c r="P84" s="183"/>
      <c r="Q84" s="175"/>
      <c r="R84" s="183"/>
      <c r="S84" s="175"/>
      <c r="T84" s="175"/>
    </row>
    <row r="85" spans="1:20" s="136" customFormat="1" ht="19.5" customHeight="1">
      <c r="A85" s="192" t="s">
        <v>114</v>
      </c>
      <c r="B85" s="176">
        <v>425225</v>
      </c>
      <c r="C85" s="198" t="s">
        <v>164</v>
      </c>
      <c r="D85" s="130">
        <f t="shared" si="16"/>
        <v>600</v>
      </c>
      <c r="E85" s="179"/>
      <c r="F85" s="199"/>
      <c r="G85" s="181">
        <v>500</v>
      </c>
      <c r="H85" s="181">
        <v>100</v>
      </c>
      <c r="I85" s="181">
        <v>0</v>
      </c>
      <c r="J85" s="182"/>
      <c r="K85" s="183"/>
      <c r="L85" s="175"/>
      <c r="M85" s="175"/>
      <c r="N85" s="175"/>
      <c r="O85" s="175"/>
      <c r="P85" s="183"/>
      <c r="Q85" s="175"/>
      <c r="R85" s="183"/>
      <c r="S85" s="175"/>
      <c r="T85" s="175"/>
    </row>
    <row r="86" spans="1:20" s="136" customFormat="1" ht="19.5" customHeight="1">
      <c r="A86" s="192" t="s">
        <v>176</v>
      </c>
      <c r="B86" s="176">
        <v>425226</v>
      </c>
      <c r="C86" s="198" t="s">
        <v>170</v>
      </c>
      <c r="D86" s="130">
        <f t="shared" si="16"/>
        <v>100</v>
      </c>
      <c r="E86" s="179"/>
      <c r="F86" s="199"/>
      <c r="G86" s="181"/>
      <c r="H86" s="181">
        <v>100</v>
      </c>
      <c r="I86" s="181"/>
      <c r="J86" s="182"/>
      <c r="K86" s="183"/>
      <c r="L86" s="175"/>
      <c r="M86" s="175"/>
      <c r="N86" s="175"/>
      <c r="O86" s="175"/>
      <c r="P86" s="183"/>
      <c r="Q86" s="175"/>
      <c r="R86" s="183"/>
      <c r="S86" s="175"/>
      <c r="T86" s="175"/>
    </row>
    <row r="87" spans="1:20" s="136" customFormat="1" ht="20.25" customHeight="1" thickBot="1">
      <c r="A87" s="200" t="s">
        <v>177</v>
      </c>
      <c r="B87" s="164">
        <v>425250</v>
      </c>
      <c r="C87" s="171" t="s">
        <v>38</v>
      </c>
      <c r="D87" s="130">
        <f t="shared" si="16"/>
        <v>150</v>
      </c>
      <c r="E87" s="141"/>
      <c r="F87" s="172"/>
      <c r="G87" s="201"/>
      <c r="H87" s="142">
        <v>150</v>
      </c>
      <c r="I87" s="142"/>
      <c r="J87" s="167"/>
      <c r="K87" s="183"/>
      <c r="L87" s="175"/>
      <c r="M87" s="175"/>
      <c r="N87" s="175"/>
      <c r="O87" s="175"/>
      <c r="P87" s="183"/>
      <c r="Q87" s="175"/>
      <c r="R87" s="183"/>
      <c r="S87" s="175"/>
      <c r="T87" s="175"/>
    </row>
    <row r="88" spans="1:20" s="121" customFormat="1" ht="39.75" customHeight="1">
      <c r="A88" s="202" t="s">
        <v>89</v>
      </c>
      <c r="B88" s="156">
        <v>426000</v>
      </c>
      <c r="C88" s="168" t="s">
        <v>153</v>
      </c>
      <c r="D88" s="125">
        <f>+D89+D94+D100+D101</f>
        <v>10520</v>
      </c>
      <c r="E88" s="126">
        <f>+E89+E94+E100+E101</f>
        <v>0</v>
      </c>
      <c r="F88" s="126">
        <f>+F89+F94+F100+F101</f>
        <v>0</v>
      </c>
      <c r="G88" s="126">
        <f>+G89+G94+G100+G101</f>
        <v>0</v>
      </c>
      <c r="H88" s="126">
        <f>+H89+H94+H100+H101</f>
        <v>8670</v>
      </c>
      <c r="I88" s="126">
        <f>+I89+I94+I100+I101</f>
        <v>1750</v>
      </c>
      <c r="J88" s="126">
        <f>+J89+J94+J100+J101</f>
        <v>100</v>
      </c>
      <c r="K88" s="183"/>
      <c r="L88" s="185"/>
      <c r="M88" s="185"/>
      <c r="N88" s="185"/>
      <c r="O88" s="185"/>
      <c r="P88" s="183"/>
      <c r="Q88" s="185"/>
      <c r="R88" s="183"/>
      <c r="S88" s="185"/>
      <c r="T88" s="185"/>
    </row>
    <row r="89" spans="1:20" s="121" customFormat="1" ht="39.75" customHeight="1">
      <c r="A89" s="203" t="s">
        <v>197</v>
      </c>
      <c r="B89" s="187">
        <v>426100</v>
      </c>
      <c r="C89" s="188"/>
      <c r="D89" s="204">
        <f>SUM(E89:J89)</f>
        <v>4270</v>
      </c>
      <c r="E89" s="190">
        <f aca="true" t="shared" si="18" ref="E89:J89">SUM(E90:E93)</f>
        <v>0</v>
      </c>
      <c r="F89" s="190">
        <f t="shared" si="18"/>
        <v>0</v>
      </c>
      <c r="G89" s="190">
        <f t="shared" si="18"/>
        <v>0</v>
      </c>
      <c r="H89" s="190">
        <f t="shared" si="18"/>
        <v>3020</v>
      </c>
      <c r="I89" s="190">
        <f t="shared" si="18"/>
        <v>1250</v>
      </c>
      <c r="J89" s="190">
        <f t="shared" si="18"/>
        <v>0</v>
      </c>
      <c r="K89" s="183"/>
      <c r="L89" s="185"/>
      <c r="M89" s="185"/>
      <c r="N89" s="185"/>
      <c r="O89" s="185"/>
      <c r="P89" s="183"/>
      <c r="Q89" s="185"/>
      <c r="R89" s="183"/>
      <c r="S89" s="185"/>
      <c r="T89" s="185"/>
    </row>
    <row r="90" spans="1:20" s="136" customFormat="1" ht="19.5" customHeight="1">
      <c r="A90" s="192" t="s">
        <v>90</v>
      </c>
      <c r="B90" s="159">
        <v>426111</v>
      </c>
      <c r="C90" s="169" t="s">
        <v>39</v>
      </c>
      <c r="D90" s="130">
        <f t="shared" si="16"/>
        <v>700</v>
      </c>
      <c r="E90" s="131"/>
      <c r="F90" s="170"/>
      <c r="G90" s="132"/>
      <c r="H90" s="132">
        <v>700</v>
      </c>
      <c r="I90" s="132"/>
      <c r="J90" s="162"/>
      <c r="K90" s="183"/>
      <c r="L90" s="175"/>
      <c r="M90" s="175"/>
      <c r="N90" s="175"/>
      <c r="O90" s="175"/>
      <c r="P90" s="183"/>
      <c r="Q90" s="175"/>
      <c r="R90" s="183"/>
      <c r="S90" s="175"/>
      <c r="T90" s="175"/>
    </row>
    <row r="91" spans="1:20" s="136" customFormat="1" ht="19.5" customHeight="1">
      <c r="A91" s="192" t="s">
        <v>91</v>
      </c>
      <c r="B91" s="159">
        <v>426123</v>
      </c>
      <c r="C91" s="169" t="s">
        <v>151</v>
      </c>
      <c r="D91" s="130">
        <f t="shared" si="16"/>
        <v>870</v>
      </c>
      <c r="E91" s="131"/>
      <c r="F91" s="170"/>
      <c r="G91" s="132"/>
      <c r="H91" s="132">
        <v>220</v>
      </c>
      <c r="I91" s="132">
        <v>650</v>
      </c>
      <c r="J91" s="162"/>
      <c r="K91" s="183"/>
      <c r="L91" s="175"/>
      <c r="M91" s="175"/>
      <c r="N91" s="175"/>
      <c r="O91" s="175"/>
      <c r="P91" s="174"/>
      <c r="Q91" s="175"/>
      <c r="R91" s="174"/>
      <c r="S91" s="175"/>
      <c r="T91" s="175"/>
    </row>
    <row r="92" spans="1:20" s="136" customFormat="1" ht="19.5" customHeight="1">
      <c r="A92" s="192" t="s">
        <v>115</v>
      </c>
      <c r="B92" s="159">
        <v>426311</v>
      </c>
      <c r="C92" s="169" t="s">
        <v>40</v>
      </c>
      <c r="D92" s="130">
        <f t="shared" si="16"/>
        <v>100</v>
      </c>
      <c r="E92" s="131"/>
      <c r="F92" s="170"/>
      <c r="G92" s="132"/>
      <c r="H92" s="132">
        <v>100</v>
      </c>
      <c r="I92" s="132"/>
      <c r="J92" s="162"/>
      <c r="K92" s="183"/>
      <c r="L92" s="175"/>
      <c r="M92" s="175"/>
      <c r="N92" s="175"/>
      <c r="O92" s="175"/>
      <c r="P92" s="175"/>
      <c r="Q92" s="175"/>
      <c r="R92" s="175"/>
      <c r="S92" s="175"/>
      <c r="T92" s="175"/>
    </row>
    <row r="93" spans="1:20" s="136" customFormat="1" ht="19.5" customHeight="1">
      <c r="A93" s="192" t="s">
        <v>150</v>
      </c>
      <c r="B93" s="159">
        <v>426491</v>
      </c>
      <c r="C93" s="169" t="s">
        <v>41</v>
      </c>
      <c r="D93" s="130">
        <f t="shared" si="16"/>
        <v>2600</v>
      </c>
      <c r="E93" s="179"/>
      <c r="F93" s="180"/>
      <c r="G93" s="132"/>
      <c r="H93" s="132">
        <v>2000</v>
      </c>
      <c r="I93" s="132">
        <v>600</v>
      </c>
      <c r="J93" s="162"/>
      <c r="K93" s="174"/>
      <c r="L93" s="175"/>
      <c r="M93" s="151"/>
      <c r="N93" s="175"/>
      <c r="O93" s="175"/>
      <c r="P93" s="175"/>
      <c r="Q93" s="175"/>
      <c r="R93" s="175"/>
      <c r="S93" s="175"/>
      <c r="T93" s="175"/>
    </row>
    <row r="94" spans="1:20" s="121" customFormat="1" ht="19.5" customHeight="1">
      <c r="A94" s="193" t="s">
        <v>116</v>
      </c>
      <c r="B94" s="194">
        <v>426700</v>
      </c>
      <c r="C94" s="205" t="s">
        <v>152</v>
      </c>
      <c r="D94" s="196">
        <f>SUM(E94:J94)</f>
        <v>5100</v>
      </c>
      <c r="E94" s="197">
        <f>SUM(E95:E99)</f>
        <v>0</v>
      </c>
      <c r="F94" s="197">
        <f>SUM(F95:F99)</f>
        <v>0</v>
      </c>
      <c r="G94" s="197">
        <f>SUM(G95:G99)</f>
        <v>0</v>
      </c>
      <c r="H94" s="197">
        <v>5000</v>
      </c>
      <c r="I94" s="197">
        <f>SUM(I95:I99)</f>
        <v>0</v>
      </c>
      <c r="J94" s="197">
        <f>SUM(J95:J99)</f>
        <v>100</v>
      </c>
      <c r="K94" s="174"/>
      <c r="L94" s="185"/>
      <c r="M94" s="151"/>
      <c r="N94" s="183"/>
      <c r="O94" s="185"/>
      <c r="P94" s="183"/>
      <c r="Q94" s="185"/>
      <c r="R94" s="185"/>
      <c r="S94" s="185"/>
      <c r="T94" s="185"/>
    </row>
    <row r="95" spans="1:20" s="136" customFormat="1" ht="19.5" customHeight="1">
      <c r="A95" s="206" t="s">
        <v>117</v>
      </c>
      <c r="B95" s="159">
        <v>426711</v>
      </c>
      <c r="C95" s="169" t="s">
        <v>42</v>
      </c>
      <c r="D95" s="130">
        <f t="shared" si="16"/>
        <v>800</v>
      </c>
      <c r="E95" s="131"/>
      <c r="F95" s="170"/>
      <c r="G95" s="132"/>
      <c r="H95" s="132">
        <v>700</v>
      </c>
      <c r="I95" s="132"/>
      <c r="J95" s="162">
        <v>100</v>
      </c>
      <c r="K95" s="174"/>
      <c r="L95" s="175"/>
      <c r="M95" s="151"/>
      <c r="N95" s="183"/>
      <c r="O95" s="175"/>
      <c r="P95" s="183"/>
      <c r="Q95" s="175"/>
      <c r="R95" s="175"/>
      <c r="S95" s="175"/>
      <c r="T95" s="175"/>
    </row>
    <row r="96" spans="1:20" s="136" customFormat="1" ht="19.5" customHeight="1">
      <c r="A96" s="206" t="s">
        <v>118</v>
      </c>
      <c r="B96" s="159">
        <v>426721</v>
      </c>
      <c r="C96" s="169" t="s">
        <v>43</v>
      </c>
      <c r="D96" s="130">
        <f t="shared" si="16"/>
        <v>2100</v>
      </c>
      <c r="E96" s="131"/>
      <c r="F96" s="170"/>
      <c r="G96" s="132"/>
      <c r="H96" s="132">
        <v>2100</v>
      </c>
      <c r="I96" s="132"/>
      <c r="J96" s="162"/>
      <c r="K96" s="174"/>
      <c r="L96" s="175"/>
      <c r="M96" s="151"/>
      <c r="N96" s="183"/>
      <c r="O96" s="175"/>
      <c r="P96" s="183"/>
      <c r="Q96" s="175"/>
      <c r="R96" s="175"/>
      <c r="S96" s="175"/>
      <c r="T96" s="175"/>
    </row>
    <row r="97" spans="1:20" s="136" customFormat="1" ht="19.5" customHeight="1">
      <c r="A97" s="206" t="s">
        <v>119</v>
      </c>
      <c r="B97" s="159">
        <v>426731</v>
      </c>
      <c r="C97" s="169" t="s">
        <v>144</v>
      </c>
      <c r="D97" s="130">
        <f t="shared" si="16"/>
        <v>1700</v>
      </c>
      <c r="E97" s="131"/>
      <c r="F97" s="170"/>
      <c r="G97" s="132"/>
      <c r="H97" s="132">
        <v>1700</v>
      </c>
      <c r="I97" s="132"/>
      <c r="J97" s="162"/>
      <c r="K97" s="174"/>
      <c r="L97" s="175"/>
      <c r="M97" s="151"/>
      <c r="N97" s="183"/>
      <c r="O97" s="175"/>
      <c r="P97" s="183"/>
      <c r="Q97" s="175"/>
      <c r="R97" s="175"/>
      <c r="S97" s="175"/>
      <c r="T97" s="175"/>
    </row>
    <row r="98" spans="1:20" s="136" customFormat="1" ht="19.5" customHeight="1">
      <c r="A98" s="206" t="s">
        <v>120</v>
      </c>
      <c r="B98" s="159">
        <v>426751</v>
      </c>
      <c r="C98" s="169" t="s">
        <v>145</v>
      </c>
      <c r="D98" s="130">
        <f t="shared" si="16"/>
        <v>0</v>
      </c>
      <c r="E98" s="131"/>
      <c r="F98" s="170"/>
      <c r="G98" s="132"/>
      <c r="H98" s="132">
        <v>0</v>
      </c>
      <c r="I98" s="132"/>
      <c r="J98" s="162"/>
      <c r="K98" s="174"/>
      <c r="L98" s="175"/>
      <c r="M98" s="151"/>
      <c r="N98" s="183"/>
      <c r="O98" s="175"/>
      <c r="P98" s="183"/>
      <c r="Q98" s="175"/>
      <c r="R98" s="175"/>
      <c r="S98" s="175"/>
      <c r="T98" s="175"/>
    </row>
    <row r="99" spans="1:20" s="136" customFormat="1" ht="19.5" customHeight="1">
      <c r="A99" s="206" t="s">
        <v>131</v>
      </c>
      <c r="B99" s="159">
        <v>426781</v>
      </c>
      <c r="C99" s="169" t="s">
        <v>44</v>
      </c>
      <c r="D99" s="130">
        <f t="shared" si="16"/>
        <v>500</v>
      </c>
      <c r="E99" s="131"/>
      <c r="F99" s="170"/>
      <c r="G99" s="132"/>
      <c r="H99" s="132">
        <v>500</v>
      </c>
      <c r="I99" s="132"/>
      <c r="J99" s="162"/>
      <c r="K99" s="174"/>
      <c r="L99" s="175"/>
      <c r="M99" s="151"/>
      <c r="N99" s="183"/>
      <c r="O99" s="175"/>
      <c r="P99" s="183"/>
      <c r="Q99" s="175"/>
      <c r="R99" s="175"/>
      <c r="S99" s="175"/>
      <c r="T99" s="175"/>
    </row>
    <row r="100" spans="1:20" s="136" customFormat="1" ht="19.5" customHeight="1">
      <c r="A100" s="192" t="s">
        <v>121</v>
      </c>
      <c r="B100" s="159">
        <v>426800</v>
      </c>
      <c r="C100" s="169" t="s">
        <v>45</v>
      </c>
      <c r="D100" s="130">
        <f>SUM(E100:J100)</f>
        <v>750</v>
      </c>
      <c r="E100" s="131"/>
      <c r="F100" s="170"/>
      <c r="G100" s="132"/>
      <c r="H100" s="132">
        <v>450</v>
      </c>
      <c r="I100" s="132">
        <v>300</v>
      </c>
      <c r="J100" s="162"/>
      <c r="K100" s="174"/>
      <c r="L100" s="175"/>
      <c r="M100" s="175"/>
      <c r="N100" s="183"/>
      <c r="O100" s="175"/>
      <c r="P100" s="183"/>
      <c r="Q100" s="175"/>
      <c r="R100" s="175"/>
      <c r="S100" s="175"/>
      <c r="T100" s="175"/>
    </row>
    <row r="101" spans="1:20" s="136" customFormat="1" ht="19.5" customHeight="1" thickBot="1">
      <c r="A101" s="200" t="s">
        <v>122</v>
      </c>
      <c r="B101" s="164">
        <v>426900</v>
      </c>
      <c r="C101" s="171" t="s">
        <v>46</v>
      </c>
      <c r="D101" s="130">
        <f>SUM(E101:J101)</f>
        <v>400</v>
      </c>
      <c r="E101" s="141"/>
      <c r="F101" s="172"/>
      <c r="G101" s="142"/>
      <c r="H101" s="142">
        <v>200</v>
      </c>
      <c r="I101" s="142">
        <v>200</v>
      </c>
      <c r="J101" s="167"/>
      <c r="K101" s="174"/>
      <c r="L101" s="175"/>
      <c r="M101" s="175"/>
      <c r="N101" s="174"/>
      <c r="O101" s="175"/>
      <c r="P101" s="174"/>
      <c r="Q101" s="175"/>
      <c r="R101" s="175"/>
      <c r="S101" s="175"/>
      <c r="T101" s="175"/>
    </row>
    <row r="102" spans="1:20" s="121" customFormat="1" ht="19.5" customHeight="1">
      <c r="A102" s="202" t="s">
        <v>92</v>
      </c>
      <c r="B102" s="156">
        <v>430000</v>
      </c>
      <c r="C102" s="168" t="s">
        <v>123</v>
      </c>
      <c r="D102" s="125">
        <f>SUM(E102:J102)</f>
        <v>500</v>
      </c>
      <c r="E102" s="126">
        <f aca="true" t="shared" si="19" ref="E102:J102">SUM(E103:E104)</f>
        <v>0</v>
      </c>
      <c r="F102" s="126">
        <f t="shared" si="19"/>
        <v>0</v>
      </c>
      <c r="G102" s="126">
        <f t="shared" si="19"/>
        <v>0</v>
      </c>
      <c r="H102" s="126">
        <f t="shared" si="19"/>
        <v>0</v>
      </c>
      <c r="I102" s="126">
        <f>SUM(I103:I104)</f>
        <v>500</v>
      </c>
      <c r="J102" s="126">
        <f t="shared" si="19"/>
        <v>0</v>
      </c>
      <c r="K102" s="174"/>
      <c r="L102" s="185"/>
      <c r="M102" s="185"/>
      <c r="N102" s="185"/>
      <c r="O102" s="185"/>
      <c r="P102" s="185"/>
      <c r="Q102" s="185"/>
      <c r="R102" s="185"/>
      <c r="S102" s="185"/>
      <c r="T102" s="185"/>
    </row>
    <row r="103" spans="1:20" s="136" customFormat="1" ht="19.5" customHeight="1">
      <c r="A103" s="192" t="s">
        <v>93</v>
      </c>
      <c r="B103" s="159">
        <v>431100</v>
      </c>
      <c r="C103" s="169" t="s">
        <v>47</v>
      </c>
      <c r="D103" s="130">
        <f t="shared" si="16"/>
        <v>180</v>
      </c>
      <c r="E103" s="131"/>
      <c r="F103" s="170"/>
      <c r="G103" s="132"/>
      <c r="H103" s="132"/>
      <c r="I103" s="132">
        <v>180</v>
      </c>
      <c r="J103" s="162"/>
      <c r="K103" s="174"/>
      <c r="L103" s="175"/>
      <c r="M103" s="175"/>
      <c r="N103" s="175"/>
      <c r="O103" s="175"/>
      <c r="P103" s="175"/>
      <c r="Q103" s="175"/>
      <c r="R103" s="175"/>
      <c r="S103" s="175"/>
      <c r="T103" s="175"/>
    </row>
    <row r="104" spans="1:20" s="136" customFormat="1" ht="19.5" customHeight="1" thickBot="1">
      <c r="A104" s="207" t="s">
        <v>94</v>
      </c>
      <c r="B104" s="176">
        <v>431200</v>
      </c>
      <c r="C104" s="177" t="s">
        <v>48</v>
      </c>
      <c r="D104" s="178">
        <f t="shared" si="16"/>
        <v>320</v>
      </c>
      <c r="E104" s="179"/>
      <c r="F104" s="180"/>
      <c r="G104" s="181"/>
      <c r="H104" s="181"/>
      <c r="I104" s="181">
        <v>320</v>
      </c>
      <c r="J104" s="182"/>
      <c r="K104" s="135"/>
      <c r="N104" s="175"/>
      <c r="O104" s="175"/>
      <c r="P104" s="175"/>
      <c r="Q104" s="175"/>
      <c r="R104" s="175"/>
      <c r="S104" s="175"/>
      <c r="T104" s="175"/>
    </row>
    <row r="105" spans="1:20" s="121" customFormat="1" ht="19.5" customHeight="1">
      <c r="A105" s="202" t="s">
        <v>154</v>
      </c>
      <c r="B105" s="156">
        <v>480000</v>
      </c>
      <c r="C105" s="168" t="s">
        <v>180</v>
      </c>
      <c r="D105" s="125">
        <f>SUM(E105:J105)</f>
        <v>400</v>
      </c>
      <c r="E105" s="208">
        <f aca="true" t="shared" si="20" ref="E105:J105">SUM(E106:E108)</f>
        <v>0</v>
      </c>
      <c r="F105" s="208">
        <f t="shared" si="20"/>
        <v>0</v>
      </c>
      <c r="G105" s="208">
        <f t="shared" si="20"/>
        <v>0</v>
      </c>
      <c r="H105" s="208">
        <f>SUM(H106:H108)</f>
        <v>400</v>
      </c>
      <c r="I105" s="208">
        <f t="shared" si="20"/>
        <v>0</v>
      </c>
      <c r="J105" s="208">
        <f t="shared" si="20"/>
        <v>0</v>
      </c>
      <c r="K105" s="135"/>
      <c r="N105" s="185"/>
      <c r="O105" s="185"/>
      <c r="P105" s="185"/>
      <c r="Q105" s="185"/>
      <c r="R105" s="185"/>
      <c r="S105" s="185"/>
      <c r="T105" s="185"/>
    </row>
    <row r="106" spans="1:20" s="136" customFormat="1" ht="19.5" customHeight="1">
      <c r="A106" s="206" t="s">
        <v>155</v>
      </c>
      <c r="B106" s="159">
        <v>482131</v>
      </c>
      <c r="C106" s="169" t="s">
        <v>49</v>
      </c>
      <c r="D106" s="130">
        <f t="shared" si="16"/>
        <v>300</v>
      </c>
      <c r="E106" s="209"/>
      <c r="F106" s="170"/>
      <c r="G106" s="132"/>
      <c r="H106" s="132">
        <v>300</v>
      </c>
      <c r="I106" s="132"/>
      <c r="J106" s="162"/>
      <c r="K106" s="135"/>
      <c r="N106" s="175"/>
      <c r="O106" s="175"/>
      <c r="P106" s="175"/>
      <c r="Q106" s="175"/>
      <c r="R106" s="175"/>
      <c r="S106" s="175"/>
      <c r="T106" s="175"/>
    </row>
    <row r="107" spans="1:20" s="136" customFormat="1" ht="19.5" customHeight="1">
      <c r="A107" s="206" t="s">
        <v>156</v>
      </c>
      <c r="B107" s="159">
        <v>482200</v>
      </c>
      <c r="C107" s="169" t="s">
        <v>50</v>
      </c>
      <c r="D107" s="130">
        <f t="shared" si="16"/>
        <v>50</v>
      </c>
      <c r="E107" s="209"/>
      <c r="F107" s="170"/>
      <c r="G107" s="132"/>
      <c r="H107" s="132">
        <v>50</v>
      </c>
      <c r="I107" s="132">
        <v>0</v>
      </c>
      <c r="J107" s="162"/>
      <c r="K107" s="135"/>
      <c r="N107" s="175"/>
      <c r="O107" s="175"/>
      <c r="P107" s="175"/>
      <c r="Q107" s="175"/>
      <c r="R107" s="175"/>
      <c r="S107" s="175"/>
      <c r="T107" s="175"/>
    </row>
    <row r="108" spans="1:20" s="136" customFormat="1" ht="19.5" customHeight="1" thickBot="1">
      <c r="A108" s="210" t="s">
        <v>179</v>
      </c>
      <c r="B108" s="164">
        <v>483100</v>
      </c>
      <c r="C108" s="171" t="s">
        <v>163</v>
      </c>
      <c r="D108" s="130">
        <f t="shared" si="16"/>
        <v>50</v>
      </c>
      <c r="E108" s="211"/>
      <c r="F108" s="172"/>
      <c r="G108" s="142"/>
      <c r="H108" s="142">
        <v>50</v>
      </c>
      <c r="I108" s="142"/>
      <c r="J108" s="167"/>
      <c r="K108" s="135"/>
      <c r="N108" s="175"/>
      <c r="O108" s="175"/>
      <c r="P108" s="175"/>
      <c r="Q108" s="175"/>
      <c r="R108" s="175"/>
      <c r="S108" s="175"/>
      <c r="T108" s="175"/>
    </row>
    <row r="109" spans="1:20" s="136" customFormat="1" ht="19.5" customHeight="1">
      <c r="A109" s="212"/>
      <c r="B109" s="213"/>
      <c r="C109" s="214"/>
      <c r="D109" s="150"/>
      <c r="E109" s="215"/>
      <c r="F109" s="216"/>
      <c r="G109" s="152"/>
      <c r="H109" s="152"/>
      <c r="I109" s="152"/>
      <c r="J109" s="217"/>
      <c r="K109" s="135"/>
      <c r="N109" s="175"/>
      <c r="O109" s="175"/>
      <c r="P109" s="175"/>
      <c r="Q109" s="175"/>
      <c r="R109" s="175"/>
      <c r="S109" s="175"/>
      <c r="T109" s="175"/>
    </row>
    <row r="110" spans="1:20" s="223" customFormat="1" ht="35.25" customHeight="1">
      <c r="A110" s="218">
        <v>2</v>
      </c>
      <c r="B110" s="219">
        <v>500000</v>
      </c>
      <c r="C110" s="220" t="s">
        <v>181</v>
      </c>
      <c r="D110" s="221">
        <f>SUM(E110:J110)</f>
        <v>9650</v>
      </c>
      <c r="E110" s="222">
        <f aca="true" t="shared" si="21" ref="E110:J110">SUM(E111:E113)</f>
        <v>0</v>
      </c>
      <c r="F110" s="222">
        <f t="shared" si="21"/>
        <v>0</v>
      </c>
      <c r="G110" s="222">
        <f t="shared" si="21"/>
        <v>8750</v>
      </c>
      <c r="H110" s="222">
        <f t="shared" si="21"/>
        <v>0</v>
      </c>
      <c r="I110" s="222">
        <f t="shared" si="21"/>
        <v>900</v>
      </c>
      <c r="J110" s="222">
        <f t="shared" si="21"/>
        <v>0</v>
      </c>
      <c r="K110" s="135"/>
      <c r="N110" s="224"/>
      <c r="O110" s="224"/>
      <c r="P110" s="224"/>
      <c r="Q110" s="224"/>
      <c r="R110" s="224"/>
      <c r="S110" s="224"/>
      <c r="T110" s="224"/>
    </row>
    <row r="111" spans="1:20" s="136" customFormat="1" ht="19.5" customHeight="1">
      <c r="A111" s="206" t="s">
        <v>188</v>
      </c>
      <c r="B111" s="225">
        <v>512220</v>
      </c>
      <c r="C111" s="226" t="s">
        <v>183</v>
      </c>
      <c r="D111" s="130">
        <f>SUM(E111:J111)</f>
        <v>600</v>
      </c>
      <c r="E111" s="227"/>
      <c r="F111" s="228"/>
      <c r="G111" s="229">
        <v>600</v>
      </c>
      <c r="H111" s="229"/>
      <c r="I111" s="229"/>
      <c r="J111" s="230"/>
      <c r="K111" s="135"/>
      <c r="N111" s="175"/>
      <c r="O111" s="175"/>
      <c r="P111" s="175"/>
      <c r="Q111" s="175"/>
      <c r="R111" s="175"/>
      <c r="S111" s="175"/>
      <c r="T111" s="175"/>
    </row>
    <row r="112" spans="1:20" s="223" customFormat="1" ht="21" customHeight="1">
      <c r="A112" s="206" t="s">
        <v>133</v>
      </c>
      <c r="B112" s="159">
        <v>512510</v>
      </c>
      <c r="C112" s="169" t="s">
        <v>196</v>
      </c>
      <c r="D112" s="130">
        <f>SUM(E112:J112)</f>
        <v>400</v>
      </c>
      <c r="E112" s="131"/>
      <c r="F112" s="132"/>
      <c r="G112" s="132">
        <v>400</v>
      </c>
      <c r="H112" s="132"/>
      <c r="I112" s="132">
        <v>0</v>
      </c>
      <c r="J112" s="162"/>
      <c r="K112" s="135"/>
      <c r="N112" s="224"/>
      <c r="O112" s="224"/>
      <c r="P112" s="224"/>
      <c r="Q112" s="224"/>
      <c r="R112" s="224"/>
      <c r="S112" s="224"/>
      <c r="T112" s="224"/>
    </row>
    <row r="113" spans="1:20" ht="19.5" customHeight="1" thickBot="1">
      <c r="A113" s="12" t="s">
        <v>191</v>
      </c>
      <c r="B113" s="111">
        <v>523100</v>
      </c>
      <c r="C113" s="112" t="s">
        <v>192</v>
      </c>
      <c r="D113" s="71">
        <f>SUM(E113:J113)</f>
        <v>8650</v>
      </c>
      <c r="E113" s="61"/>
      <c r="F113" s="75"/>
      <c r="G113" s="61">
        <v>7750</v>
      </c>
      <c r="H113" s="61"/>
      <c r="I113" s="61">
        <v>900</v>
      </c>
      <c r="J113" s="62"/>
      <c r="K113" s="28"/>
      <c r="N113" s="2"/>
      <c r="O113" s="2"/>
      <c r="P113" s="2"/>
      <c r="Q113" s="2"/>
      <c r="R113" s="2"/>
      <c r="S113" s="2"/>
      <c r="T113" s="2"/>
    </row>
    <row r="114" spans="1:20" s="25" customFormat="1" ht="29.25" customHeight="1" thickBot="1">
      <c r="A114" s="29"/>
      <c r="B114" s="231" t="s">
        <v>134</v>
      </c>
      <c r="C114" s="232"/>
      <c r="D114" s="106">
        <f>SUM(E114:J114)</f>
        <v>147900</v>
      </c>
      <c r="E114" s="110">
        <f>+E30+E110</f>
        <v>0</v>
      </c>
      <c r="F114" s="110">
        <f>+F30+F110</f>
        <v>0</v>
      </c>
      <c r="G114" s="110">
        <f>+G30+G110</f>
        <v>15200</v>
      </c>
      <c r="H114" s="110">
        <v>125000</v>
      </c>
      <c r="I114" s="110">
        <f>+I30+I110</f>
        <v>7600</v>
      </c>
      <c r="J114" s="110">
        <f>+J30+J110</f>
        <v>100</v>
      </c>
      <c r="K114" s="28"/>
      <c r="N114" s="113"/>
      <c r="O114" s="113"/>
      <c r="P114" s="113"/>
      <c r="Q114" s="113"/>
      <c r="R114" s="113"/>
      <c r="S114" s="113"/>
      <c r="T114" s="113"/>
    </row>
    <row r="115" spans="1:20" ht="21" customHeight="1">
      <c r="A115" s="11"/>
      <c r="B115" s="14"/>
      <c r="C115" s="17"/>
      <c r="D115" s="76"/>
      <c r="E115" s="76"/>
      <c r="N115" s="2"/>
      <c r="O115" s="2"/>
      <c r="P115" s="2"/>
      <c r="Q115" s="2"/>
      <c r="R115" s="2"/>
      <c r="S115" s="2"/>
      <c r="T115" s="2"/>
    </row>
    <row r="116" spans="1:10" ht="75" customHeight="1">
      <c r="A116" s="233" t="s">
        <v>198</v>
      </c>
      <c r="B116" s="233"/>
      <c r="C116" s="233"/>
      <c r="D116" s="233"/>
      <c r="E116" s="233"/>
      <c r="F116" s="233"/>
      <c r="G116" s="233"/>
      <c r="H116" s="233"/>
      <c r="I116" s="233"/>
      <c r="J116" s="233"/>
    </row>
    <row r="117" spans="1:10" ht="21" customHeight="1" thickBot="1">
      <c r="A117" s="19"/>
      <c r="B117" s="19"/>
      <c r="C117" s="19"/>
      <c r="D117" s="77"/>
      <c r="E117" s="77"/>
      <c r="F117" s="78"/>
      <c r="G117" s="78"/>
      <c r="H117" s="78"/>
      <c r="I117" s="78"/>
      <c r="J117" s="78"/>
    </row>
    <row r="118" spans="1:10" ht="15.75" customHeight="1">
      <c r="A118" s="240"/>
      <c r="B118" s="240"/>
      <c r="C118" s="240"/>
      <c r="D118" s="255" t="s">
        <v>167</v>
      </c>
      <c r="E118" s="56"/>
      <c r="F118" s="241" t="s">
        <v>5</v>
      </c>
      <c r="G118" s="241"/>
      <c r="H118" s="241"/>
      <c r="I118" s="241"/>
      <c r="J118" s="242"/>
    </row>
    <row r="119" spans="1:10" ht="49.5" customHeight="1" thickBot="1">
      <c r="A119" s="240"/>
      <c r="B119" s="240"/>
      <c r="C119" s="240"/>
      <c r="D119" s="256"/>
      <c r="E119" s="57" t="s">
        <v>157</v>
      </c>
      <c r="F119" s="57" t="s">
        <v>141</v>
      </c>
      <c r="G119" s="58" t="s">
        <v>140</v>
      </c>
      <c r="H119" s="58" t="s">
        <v>10</v>
      </c>
      <c r="I119" s="58" t="s">
        <v>1</v>
      </c>
      <c r="J119" s="59" t="s">
        <v>138</v>
      </c>
    </row>
    <row r="120" spans="1:10" ht="15" customHeight="1" thickBot="1">
      <c r="A120" s="240"/>
      <c r="B120" s="240"/>
      <c r="C120" s="240"/>
      <c r="D120" s="258" t="s">
        <v>182</v>
      </c>
      <c r="E120" s="259"/>
      <c r="F120" s="259"/>
      <c r="G120" s="259"/>
      <c r="H120" s="259"/>
      <c r="I120" s="259"/>
      <c r="J120" s="260"/>
    </row>
    <row r="121" spans="1:10" ht="11.25" customHeight="1" thickBot="1">
      <c r="A121" s="20"/>
      <c r="B121" s="20"/>
      <c r="C121" s="21"/>
      <c r="D121" s="102" t="s">
        <v>166</v>
      </c>
      <c r="E121" s="86">
        <v>5</v>
      </c>
      <c r="F121" s="87">
        <v>6</v>
      </c>
      <c r="G121" s="88">
        <v>7</v>
      </c>
      <c r="H121" s="88">
        <v>8</v>
      </c>
      <c r="I121" s="88">
        <v>9</v>
      </c>
      <c r="J121" s="89">
        <v>10</v>
      </c>
    </row>
    <row r="122" spans="1:10" s="27" customFormat="1" ht="27.75" customHeight="1" thickBot="1">
      <c r="A122" s="237" t="s">
        <v>130</v>
      </c>
      <c r="B122" s="238"/>
      <c r="C122" s="239"/>
      <c r="D122" s="79">
        <f>D22</f>
        <v>147900</v>
      </c>
      <c r="E122" s="79">
        <f>E22</f>
        <v>0</v>
      </c>
      <c r="F122" s="79">
        <f>F22</f>
        <v>0</v>
      </c>
      <c r="G122" s="79">
        <f>G22</f>
        <v>15200</v>
      </c>
      <c r="H122" s="79">
        <f>H22</f>
        <v>125000</v>
      </c>
      <c r="I122" s="79">
        <f>I22</f>
        <v>7600</v>
      </c>
      <c r="J122" s="79">
        <f>J22</f>
        <v>100</v>
      </c>
    </row>
    <row r="123" spans="1:10" s="27" customFormat="1" ht="27.75" customHeight="1" thickBot="1">
      <c r="A123" s="237" t="s">
        <v>51</v>
      </c>
      <c r="B123" s="238"/>
      <c r="C123" s="239"/>
      <c r="D123" s="80">
        <f>+D114</f>
        <v>147900</v>
      </c>
      <c r="E123" s="80">
        <f aca="true" t="shared" si="22" ref="E123:J123">+E114</f>
        <v>0</v>
      </c>
      <c r="F123" s="80">
        <f t="shared" si="22"/>
        <v>0</v>
      </c>
      <c r="G123" s="80">
        <f t="shared" si="22"/>
        <v>15200</v>
      </c>
      <c r="H123" s="80">
        <f t="shared" si="22"/>
        <v>125000</v>
      </c>
      <c r="I123" s="80">
        <f t="shared" si="22"/>
        <v>7600</v>
      </c>
      <c r="J123" s="80">
        <f t="shared" si="22"/>
        <v>100</v>
      </c>
    </row>
    <row r="126" spans="1:10" ht="19.5" customHeight="1">
      <c r="A126" s="44" t="s">
        <v>199</v>
      </c>
      <c r="B126" s="45"/>
      <c r="C126" s="45"/>
      <c r="D126" s="81"/>
      <c r="E126" s="81"/>
      <c r="F126" s="81"/>
      <c r="G126" s="81"/>
      <c r="H126" s="81"/>
      <c r="I126" s="81"/>
      <c r="J126" s="81"/>
    </row>
    <row r="128" spans="1:10" ht="18.75">
      <c r="A128" s="236"/>
      <c r="B128" s="236"/>
      <c r="C128" s="236"/>
      <c r="D128" s="82"/>
      <c r="E128" s="82"/>
      <c r="F128" s="235" t="s">
        <v>189</v>
      </c>
      <c r="G128" s="235"/>
      <c r="H128" s="235"/>
      <c r="I128" s="235"/>
      <c r="J128" s="235"/>
    </row>
    <row r="129" spans="1:10" ht="18.75">
      <c r="A129" s="234"/>
      <c r="B129" s="234"/>
      <c r="C129" s="234"/>
      <c r="D129" s="83"/>
      <c r="E129" s="83"/>
      <c r="F129" s="235"/>
      <c r="G129" s="235"/>
      <c r="H129" s="235"/>
      <c r="I129" s="235"/>
      <c r="J129" s="235"/>
    </row>
    <row r="130" spans="1:10" ht="18.75">
      <c r="A130" s="234"/>
      <c r="B130" s="234"/>
      <c r="C130" s="234"/>
      <c r="D130" s="83"/>
      <c r="E130" s="83"/>
      <c r="F130" s="244"/>
      <c r="G130" s="244"/>
      <c r="H130" s="244"/>
      <c r="I130" s="244"/>
      <c r="J130" s="244"/>
    </row>
    <row r="131" spans="1:10" ht="18.75">
      <c r="A131" s="234"/>
      <c r="B131" s="234"/>
      <c r="C131" s="234"/>
      <c r="D131" s="83"/>
      <c r="E131" s="83"/>
      <c r="F131" s="243"/>
      <c r="G131" s="243"/>
      <c r="H131" s="243"/>
      <c r="I131" s="243"/>
      <c r="J131" s="243"/>
    </row>
  </sheetData>
  <sheetProtection/>
  <mergeCells count="35">
    <mergeCell ref="B22:C22"/>
    <mergeCell ref="A24:C24"/>
    <mergeCell ref="D120:J120"/>
    <mergeCell ref="D118:D119"/>
    <mergeCell ref="A26:A28"/>
    <mergeCell ref="B26:B28"/>
    <mergeCell ref="D28:J28"/>
    <mergeCell ref="C26:C28"/>
    <mergeCell ref="F26:J26"/>
    <mergeCell ref="D26:D27"/>
    <mergeCell ref="A1:J1"/>
    <mergeCell ref="A4:C4"/>
    <mergeCell ref="A6:A8"/>
    <mergeCell ref="B6:B8"/>
    <mergeCell ref="C6:C8"/>
    <mergeCell ref="D6:D7"/>
    <mergeCell ref="F6:J6"/>
    <mergeCell ref="A2:J2"/>
    <mergeCell ref="D8:J8"/>
    <mergeCell ref="F118:J118"/>
    <mergeCell ref="A131:C131"/>
    <mergeCell ref="F131:J131"/>
    <mergeCell ref="A130:C130"/>
    <mergeCell ref="F130:J130"/>
    <mergeCell ref="F129:J129"/>
    <mergeCell ref="B114:C114"/>
    <mergeCell ref="A116:J116"/>
    <mergeCell ref="A129:C129"/>
    <mergeCell ref="F128:J128"/>
    <mergeCell ref="A128:C128"/>
    <mergeCell ref="A122:C122"/>
    <mergeCell ref="A123:C123"/>
    <mergeCell ref="A118:A120"/>
    <mergeCell ref="B118:B120"/>
    <mergeCell ref="C118:C120"/>
  </mergeCells>
  <printOptions/>
  <pageMargins left="0.2362204724409449" right="0.2362204724409449" top="0.8661417322834646" bottom="0.5905511811023623" header="0.11811023622047245" footer="0.11811023622047245"/>
  <pageSetup horizontalDpi="600" verticalDpi="600" orientation="landscape" paperSize="9" scale="65" r:id="rId2"/>
  <headerFooter>
    <oddHeader>&amp;C&amp;G</oddHeader>
    <oddFooter>&amp;CStrana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User</cp:lastModifiedBy>
  <cp:lastPrinted>2022-01-10T10:00:59Z</cp:lastPrinted>
  <dcterms:created xsi:type="dcterms:W3CDTF">2011-11-13T18:33:26Z</dcterms:created>
  <dcterms:modified xsi:type="dcterms:W3CDTF">2022-03-11T07:11:31Z</dcterms:modified>
  <cp:category/>
  <cp:version/>
  <cp:contentType/>
  <cp:contentStatus/>
</cp:coreProperties>
</file>